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showInkAnnotation="0" updateLinks="never"/>
  <mc:AlternateContent xmlns:mc="http://schemas.openxmlformats.org/markup-compatibility/2006">
    <mc:Choice Requires="x15">
      <x15ac:absPath xmlns:x15ac="http://schemas.microsoft.com/office/spreadsheetml/2010/11/ac" url="E:\★陸上_記録情報\★2025\★大会データ作成\20251101_69強化記録会\01_実施要項\"/>
    </mc:Choice>
  </mc:AlternateContent>
  <xr:revisionPtr revIDLastSave="0" documentId="8_{3D33F28E-802E-4958-94B8-7C39F10EF5B1}" xr6:coauthVersionLast="47" xr6:coauthVersionMax="47" xr10:uidLastSave="{00000000-0000-0000-0000-000000000000}"/>
  <workbookProtection workbookAlgorithmName="SHA-512" workbookHashValue="MvgvmOjH+JPyGm6pqZ1K3ZNksKwvynMU2ee9Cs8zZzo36pf61qbyFZHglihyiQJ1CqNiOzybBNc7Jo6t4LSVag==" workbookSaltValue="oEuhREUpBbXhhvEAqYD1IQ==" workbookSpinCount="100000" lockStructure="1"/>
  <bookViews>
    <workbookView xWindow="-108" yWindow="-108" windowWidth="23256" windowHeight="12456" tabRatio="897" xr2:uid="{00000000-000D-0000-FFFF-FFFF00000000}"/>
  </bookViews>
  <sheets>
    <sheet name="基礎データ【必ず入力してください】" sheetId="38" r:id="rId1"/>
    <sheet name="申込書（個人種目）" sheetId="1" r:id="rId2"/>
    <sheet name="申込書（リレー種目）" sheetId="41" r:id="rId3"/>
    <sheet name="参加料等金額" sheetId="36" r:id="rId4"/>
    <sheet name="自由シート" sheetId="34" r:id="rId5"/>
    <sheet name="kyougisha転記用" sheetId="39" state="hidden" r:id="rId6"/>
    <sheet name="relay転記用" sheetId="42" state="hidden" r:id="rId7"/>
    <sheet name="(リスト)" sheetId="37" state="hidden" r:id="rId8"/>
    <sheet name="(種目・作業用)" sheetId="2" state="hidden" r:id="rId9"/>
    <sheet name="(種目資料・作業用)" sheetId="40" state="hidden" r:id="rId10"/>
  </sheets>
  <definedNames>
    <definedName name="_xlnm.Print_Area" localSheetId="8">'(種目・作業用)'!$A$1:$F$56</definedName>
    <definedName name="_xlnm.Print_Area" localSheetId="0">基礎データ【必ず入力してください】!$A$1:$D$28</definedName>
    <definedName name="_xlnm.Print_Area" localSheetId="3">参加料等金額!$A$1:$L$17</definedName>
    <definedName name="_xlnm.Print_Area" localSheetId="2">'申込書（リレー種目）'!$A$1:$O$90</definedName>
    <definedName name="_xlnm.Print_Area" localSheetId="1">'申込書（個人種目）'!$A$1:$N$160</definedName>
    <definedName name="チーム名">'(リスト)'!$S$2:$S$7</definedName>
    <definedName name="リレー種目">'(リスト)'!$R$2:$R$2</definedName>
    <definedName name="一般・大学">'(リスト)'!$A$2:$A$99</definedName>
    <definedName name="学年">'(リスト)'!$G$2:$G$18</definedName>
    <definedName name="区分性別">'(リスト)'!$I$2:$J$11</definedName>
    <definedName name="県">'(リスト)'!$L$2:$M$49</definedName>
    <definedName name="高校">'(リスト)'!$A$100:$A$168</definedName>
    <definedName name="種目">'(種目・作業用)'!$A$2:$D$56</definedName>
    <definedName name="所属">'(リスト)'!$A$2:$C$266</definedName>
    <definedName name="女">'(リスト)'!$P$2:$P$10</definedName>
    <definedName name="性別">'(リスト)'!$E$2:$E$3</definedName>
    <definedName name="男">'(リスト)'!$O$2:$O$13</definedName>
    <definedName name="中学">'(リスト)'!$A$169:$A$266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18" i="38" l="1"/>
  <c r="C19" i="38"/>
  <c r="Q4" i="1" l="1"/>
  <c r="R5" i="41"/>
  <c r="R4" i="41"/>
  <c r="R3" i="41"/>
  <c r="Z38" i="41"/>
  <c r="AC38" i="41" s="1"/>
  <c r="AE38" i="41"/>
  <c r="AJ38" i="41"/>
  <c r="Z39" i="41"/>
  <c r="AB39" i="41" s="1"/>
  <c r="AE39" i="41"/>
  <c r="AJ39" i="41"/>
  <c r="AA39" i="41" s="1"/>
  <c r="Z40" i="41"/>
  <c r="AA40" i="41" s="1"/>
  <c r="AE40" i="41"/>
  <c r="AJ40" i="41"/>
  <c r="Z41" i="41"/>
  <c r="AB41" i="41" s="1"/>
  <c r="AE41" i="41"/>
  <c r="AJ41" i="41"/>
  <c r="Z42" i="41"/>
  <c r="AC42" i="41" s="1"/>
  <c r="AE42" i="41"/>
  <c r="AJ42" i="41"/>
  <c r="T38" i="41"/>
  <c r="W38" i="41" s="1"/>
  <c r="Y38" i="41" s="1"/>
  <c r="T39" i="41"/>
  <c r="U39" i="41" s="1"/>
  <c r="T40" i="41"/>
  <c r="U40" i="41" s="1"/>
  <c r="T41" i="41"/>
  <c r="V41" i="41" s="1"/>
  <c r="T42" i="41"/>
  <c r="W42" i="41" s="1"/>
  <c r="Y42" i="41" s="1"/>
  <c r="Z32" i="41"/>
  <c r="AC32" i="41" s="1"/>
  <c r="AE32" i="41"/>
  <c r="AJ32" i="41"/>
  <c r="Z33" i="41"/>
  <c r="AB33" i="41" s="1"/>
  <c r="AE33" i="41"/>
  <c r="AJ33" i="41"/>
  <c r="Z34" i="41"/>
  <c r="AA34" i="41" s="1"/>
  <c r="AE34" i="41"/>
  <c r="AJ34" i="41"/>
  <c r="Z35" i="41"/>
  <c r="AA35" i="41" s="1"/>
  <c r="AE35" i="41"/>
  <c r="AJ35" i="41"/>
  <c r="Z36" i="41"/>
  <c r="AC36" i="41" s="1"/>
  <c r="AE36" i="41"/>
  <c r="AJ36" i="41"/>
  <c r="T32" i="41"/>
  <c r="W32" i="41" s="1"/>
  <c r="Y32" i="41" s="1"/>
  <c r="T33" i="41"/>
  <c r="U33" i="41" s="1"/>
  <c r="T34" i="41"/>
  <c r="U34" i="41" s="1"/>
  <c r="T35" i="41"/>
  <c r="V35" i="41" s="1"/>
  <c r="W35" i="41"/>
  <c r="Y35" i="41" s="1"/>
  <c r="T36" i="41"/>
  <c r="W36" i="41" s="1"/>
  <c r="Y36" i="41" s="1"/>
  <c r="Z26" i="41"/>
  <c r="AC26" i="41" s="1"/>
  <c r="AE26" i="41"/>
  <c r="AJ26" i="41"/>
  <c r="Z27" i="41"/>
  <c r="AB27" i="41" s="1"/>
  <c r="AE27" i="41"/>
  <c r="AJ27" i="41"/>
  <c r="AA27" i="41" s="1"/>
  <c r="Z28" i="41"/>
  <c r="AA28" i="41" s="1"/>
  <c r="AE28" i="41"/>
  <c r="AJ28" i="41"/>
  <c r="Z29" i="41"/>
  <c r="AB29" i="41" s="1"/>
  <c r="AC29" i="41"/>
  <c r="AE29" i="41"/>
  <c r="AJ29" i="41"/>
  <c r="Z30" i="41"/>
  <c r="AC30" i="41" s="1"/>
  <c r="AE30" i="41"/>
  <c r="AJ30" i="41"/>
  <c r="T26" i="41"/>
  <c r="W26" i="41" s="1"/>
  <c r="Y26" i="41" s="1"/>
  <c r="T27" i="41"/>
  <c r="W27" i="41" s="1"/>
  <c r="Y27" i="41" s="1"/>
  <c r="U27" i="41"/>
  <c r="T28" i="41"/>
  <c r="W28" i="41" s="1"/>
  <c r="Y28" i="41" s="1"/>
  <c r="V28" i="41"/>
  <c r="T29" i="41"/>
  <c r="V29" i="41" s="1"/>
  <c r="T30" i="41"/>
  <c r="U30" i="41" s="1"/>
  <c r="Z20" i="41"/>
  <c r="AB20" i="41" s="1"/>
  <c r="AE20" i="41"/>
  <c r="AJ20" i="41"/>
  <c r="Z21" i="41"/>
  <c r="AB21" i="41" s="1"/>
  <c r="AC21" i="41"/>
  <c r="AE21" i="41"/>
  <c r="AJ21" i="41"/>
  <c r="Z22" i="41"/>
  <c r="AA22" i="41" s="1"/>
  <c r="AE22" i="41"/>
  <c r="AJ22" i="41"/>
  <c r="Z23" i="41"/>
  <c r="AB23" i="41" s="1"/>
  <c r="AA23" i="41"/>
  <c r="AE23" i="41"/>
  <c r="AJ23" i="41"/>
  <c r="Z24" i="41"/>
  <c r="AC24" i="41" s="1"/>
  <c r="AE24" i="41"/>
  <c r="AJ24" i="41"/>
  <c r="T20" i="41"/>
  <c r="U20" i="41" s="1"/>
  <c r="T21" i="41"/>
  <c r="V21" i="41" s="1"/>
  <c r="T22" i="41"/>
  <c r="V22" i="41" s="1"/>
  <c r="T23" i="41"/>
  <c r="U23" i="41" s="1"/>
  <c r="T24" i="41"/>
  <c r="U24" i="41" s="1"/>
  <c r="T37" i="41"/>
  <c r="T31" i="41"/>
  <c r="T25" i="41"/>
  <c r="T19" i="41"/>
  <c r="AB22" i="41" l="1"/>
  <c r="AA33" i="41"/>
  <c r="AC20" i="41"/>
  <c r="AD20" i="41"/>
  <c r="V39" i="41"/>
  <c r="V27" i="41"/>
  <c r="AB35" i="41"/>
  <c r="W41" i="41"/>
  <c r="Y41" i="41" s="1"/>
  <c r="C136" i="39" s="1"/>
  <c r="AA41" i="41"/>
  <c r="AB40" i="41"/>
  <c r="U21" i="41"/>
  <c r="AA29" i="41"/>
  <c r="AC35" i="41"/>
  <c r="AC41" i="41"/>
  <c r="AC23" i="41"/>
  <c r="G118" i="39" s="1"/>
  <c r="AA21" i="41"/>
  <c r="U28" i="41"/>
  <c r="AB28" i="41"/>
  <c r="AC27" i="41"/>
  <c r="AB26" i="41"/>
  <c r="U35" i="41"/>
  <c r="AB34" i="41"/>
  <c r="AC33" i="41"/>
  <c r="AB32" i="41"/>
  <c r="U41" i="41"/>
  <c r="AC39" i="41"/>
  <c r="U22" i="41"/>
  <c r="W20" i="41"/>
  <c r="Y20" i="41" s="1"/>
  <c r="U29" i="41"/>
  <c r="W22" i="41"/>
  <c r="Y22" i="41" s="1"/>
  <c r="W21" i="41"/>
  <c r="Y21" i="41" s="1"/>
  <c r="W33" i="41"/>
  <c r="Y33" i="41" s="1"/>
  <c r="V33" i="41"/>
  <c r="W24" i="41"/>
  <c r="Y24" i="41" s="1"/>
  <c r="V40" i="41"/>
  <c r="W39" i="41"/>
  <c r="Y39" i="41" s="1"/>
  <c r="V34" i="41"/>
  <c r="AB42" i="41"/>
  <c r="AB38" i="41"/>
  <c r="AA42" i="41"/>
  <c r="E137" i="39" s="1"/>
  <c r="AC40" i="41"/>
  <c r="AA38" i="41"/>
  <c r="E133" i="39" s="1"/>
  <c r="V42" i="41"/>
  <c r="V38" i="41"/>
  <c r="U42" i="41"/>
  <c r="W40" i="41"/>
  <c r="Y40" i="41" s="1"/>
  <c r="U38" i="41"/>
  <c r="AB36" i="41"/>
  <c r="AA36" i="41"/>
  <c r="AC34" i="41"/>
  <c r="AA32" i="41"/>
  <c r="V36" i="41"/>
  <c r="V32" i="41"/>
  <c r="U36" i="41"/>
  <c r="W34" i="41"/>
  <c r="Y34" i="41" s="1"/>
  <c r="U32" i="41"/>
  <c r="AB30" i="41"/>
  <c r="AA30" i="41"/>
  <c r="E125" i="39" s="1"/>
  <c r="AC28" i="41"/>
  <c r="AA26" i="41"/>
  <c r="W30" i="41"/>
  <c r="Y30" i="41" s="1"/>
  <c r="V30" i="41"/>
  <c r="W29" i="41"/>
  <c r="Y29" i="41" s="1"/>
  <c r="C124" i="39" s="1"/>
  <c r="V26" i="41"/>
  <c r="U26" i="41"/>
  <c r="AB24" i="41"/>
  <c r="AA24" i="41"/>
  <c r="E119" i="39" s="1"/>
  <c r="AC22" i="41"/>
  <c r="G117" i="39" s="1"/>
  <c r="AA20" i="41"/>
  <c r="V20" i="41"/>
  <c r="V24" i="41"/>
  <c r="W23" i="41"/>
  <c r="Y23" i="41" s="1"/>
  <c r="V23" i="41"/>
  <c r="T14" i="41"/>
  <c r="U14" i="41" s="1"/>
  <c r="Z14" i="41"/>
  <c r="AE14" i="41"/>
  <c r="AJ14" i="41"/>
  <c r="T15" i="41"/>
  <c r="V15" i="41" s="1"/>
  <c r="Z15" i="41"/>
  <c r="AE15" i="41"/>
  <c r="I110" i="39" s="1"/>
  <c r="AJ15" i="41"/>
  <c r="T16" i="41"/>
  <c r="U16" i="41" s="1"/>
  <c r="Z16" i="41"/>
  <c r="AE16" i="41"/>
  <c r="AJ16" i="41"/>
  <c r="T17" i="41"/>
  <c r="U17" i="41" s="1"/>
  <c r="Z17" i="41"/>
  <c r="AE17" i="41"/>
  <c r="I112" i="39" s="1"/>
  <c r="AJ17" i="41"/>
  <c r="T18" i="41"/>
  <c r="U18" i="41" s="1"/>
  <c r="Z18" i="41"/>
  <c r="AE18" i="41"/>
  <c r="I113" i="39" s="1"/>
  <c r="AJ18" i="41"/>
  <c r="AE13" i="41"/>
  <c r="Z13" i="41"/>
  <c r="T13" i="41"/>
  <c r="W13" i="41" s="1"/>
  <c r="Y13" i="41" s="1"/>
  <c r="C108" i="39" s="1"/>
  <c r="T9" i="41"/>
  <c r="J104" i="39"/>
  <c r="J105" i="39"/>
  <c r="J106" i="39"/>
  <c r="J107" i="39"/>
  <c r="I108" i="39"/>
  <c r="J108" i="39"/>
  <c r="I109" i="39"/>
  <c r="J109" i="39"/>
  <c r="J110" i="39"/>
  <c r="I111" i="39"/>
  <c r="J111" i="39"/>
  <c r="J112" i="39"/>
  <c r="J113" i="39"/>
  <c r="J114" i="39"/>
  <c r="J115" i="39"/>
  <c r="I116" i="39"/>
  <c r="J116" i="39"/>
  <c r="D117" i="39"/>
  <c r="J117" i="39"/>
  <c r="J118" i="39"/>
  <c r="J119" i="39"/>
  <c r="J120" i="39"/>
  <c r="J121" i="39"/>
  <c r="J122" i="39"/>
  <c r="E123" i="39"/>
  <c r="J123" i="39"/>
  <c r="D124" i="39"/>
  <c r="J124" i="39"/>
  <c r="J125" i="39"/>
  <c r="J126" i="39"/>
  <c r="J127" i="39"/>
  <c r="J128" i="39"/>
  <c r="I129" i="39"/>
  <c r="J129" i="39"/>
  <c r="D130" i="39"/>
  <c r="J130" i="39"/>
  <c r="J131" i="39"/>
  <c r="J132" i="39"/>
  <c r="J133" i="39"/>
  <c r="J134" i="39"/>
  <c r="E135" i="39"/>
  <c r="I135" i="39"/>
  <c r="J135" i="39"/>
  <c r="D136" i="39"/>
  <c r="J136" i="39"/>
  <c r="J137" i="39"/>
  <c r="AJ13" i="41"/>
  <c r="W19" i="41"/>
  <c r="Y19" i="41" s="1"/>
  <c r="C114" i="39" s="1"/>
  <c r="Z19" i="41"/>
  <c r="AE19" i="41"/>
  <c r="I114" i="39" s="1"/>
  <c r="AJ19" i="41"/>
  <c r="C115" i="39"/>
  <c r="G115" i="39"/>
  <c r="F115" i="39"/>
  <c r="I115" i="39"/>
  <c r="E115" i="39"/>
  <c r="G116" i="39"/>
  <c r="F117" i="39"/>
  <c r="I117" i="39"/>
  <c r="I118" i="39"/>
  <c r="I119" i="39"/>
  <c r="U25" i="41"/>
  <c r="C5" i="42" s="1"/>
  <c r="Z25" i="41"/>
  <c r="AB25" i="41" s="1"/>
  <c r="F120" i="39" s="1"/>
  <c r="AC25" i="41"/>
  <c r="G120" i="39" s="1"/>
  <c r="AE25" i="41"/>
  <c r="I120" i="39" s="1"/>
  <c r="AJ25" i="41"/>
  <c r="E121" i="39"/>
  <c r="I121" i="39"/>
  <c r="E122" i="39"/>
  <c r="I122" i="39"/>
  <c r="C123" i="39"/>
  <c r="I123" i="39"/>
  <c r="F124" i="39"/>
  <c r="G124" i="39"/>
  <c r="I124" i="39"/>
  <c r="I125" i="39"/>
  <c r="U31" i="41"/>
  <c r="C6" i="42" s="1"/>
  <c r="Z31" i="41"/>
  <c r="AC31" i="41" s="1"/>
  <c r="G126" i="39" s="1"/>
  <c r="AE31" i="41"/>
  <c r="I126" i="39" s="1"/>
  <c r="AJ31" i="41"/>
  <c r="G127" i="39"/>
  <c r="I127" i="39"/>
  <c r="E128" i="39"/>
  <c r="I128" i="39"/>
  <c r="D129" i="39"/>
  <c r="E130" i="39"/>
  <c r="G130" i="39"/>
  <c r="I130" i="39"/>
  <c r="G131" i="39"/>
  <c r="I131" i="39"/>
  <c r="U37" i="41"/>
  <c r="C7" i="42" s="1"/>
  <c r="Z37" i="41"/>
  <c r="AE37" i="41"/>
  <c r="I132" i="39" s="1"/>
  <c r="AJ37" i="41"/>
  <c r="C133" i="39"/>
  <c r="I133" i="39"/>
  <c r="I134" i="39"/>
  <c r="F135" i="39"/>
  <c r="I136" i="39"/>
  <c r="C137" i="39"/>
  <c r="I137" i="39"/>
  <c r="C17" i="38"/>
  <c r="C16" i="38"/>
  <c r="AD19" i="41" l="1"/>
  <c r="AC19" i="41"/>
  <c r="G114" i="39" s="1"/>
  <c r="AB17" i="41"/>
  <c r="F112" i="39" s="1"/>
  <c r="AC17" i="41"/>
  <c r="G112" i="39" s="1"/>
  <c r="AD17" i="41"/>
  <c r="H112" i="39" s="1"/>
  <c r="D108" i="39"/>
  <c r="AD13" i="41"/>
  <c r="H108" i="39" s="1"/>
  <c r="AC13" i="41"/>
  <c r="G108" i="39" s="1"/>
  <c r="AA15" i="41"/>
  <c r="E110" i="39" s="1"/>
  <c r="AD15" i="41"/>
  <c r="H110" i="39" s="1"/>
  <c r="AC15" i="41"/>
  <c r="G110" i="39" s="1"/>
  <c r="D112" i="39"/>
  <c r="D110" i="39"/>
  <c r="AC18" i="41"/>
  <c r="G113" i="39" s="1"/>
  <c r="AD18" i="41"/>
  <c r="H113" i="39" s="1"/>
  <c r="AB16" i="41"/>
  <c r="F111" i="39" s="1"/>
  <c r="AD16" i="41"/>
  <c r="H111" i="39" s="1"/>
  <c r="AC16" i="41"/>
  <c r="G111" i="39" s="1"/>
  <c r="AA14" i="41"/>
  <c r="E109" i="39" s="1"/>
  <c r="AD14" i="41"/>
  <c r="H109" i="39" s="1"/>
  <c r="AC14" i="41"/>
  <c r="G109" i="39" s="1"/>
  <c r="AA17" i="41"/>
  <c r="E112" i="39" s="1"/>
  <c r="D111" i="39"/>
  <c r="W18" i="41"/>
  <c r="Y18" i="41" s="1"/>
  <c r="C113" i="39" s="1"/>
  <c r="D120" i="39"/>
  <c r="V13" i="41"/>
  <c r="D3" i="42" s="1"/>
  <c r="U15" i="41"/>
  <c r="W14" i="41"/>
  <c r="Y14" i="41" s="1"/>
  <c r="C109" i="39" s="1"/>
  <c r="W15" i="41"/>
  <c r="Y15" i="41" s="1"/>
  <c r="C110" i="39" s="1"/>
  <c r="U13" i="41"/>
  <c r="C3" i="42" s="1"/>
  <c r="E136" i="39"/>
  <c r="E134" i="39"/>
  <c r="G133" i="39"/>
  <c r="D134" i="39"/>
  <c r="D135" i="39"/>
  <c r="G137" i="39"/>
  <c r="F137" i="39"/>
  <c r="G135" i="39"/>
  <c r="C134" i="39"/>
  <c r="F133" i="39"/>
  <c r="D137" i="39"/>
  <c r="D133" i="39"/>
  <c r="B7" i="42"/>
  <c r="E131" i="39"/>
  <c r="F130" i="39"/>
  <c r="G129" i="39"/>
  <c r="G128" i="39"/>
  <c r="C128" i="39"/>
  <c r="E127" i="39"/>
  <c r="B6" i="42"/>
  <c r="E129" i="39"/>
  <c r="F128" i="39"/>
  <c r="D128" i="39"/>
  <c r="D131" i="39"/>
  <c r="D127" i="39"/>
  <c r="D123" i="39"/>
  <c r="C125" i="39"/>
  <c r="G122" i="39"/>
  <c r="C121" i="39"/>
  <c r="D122" i="39"/>
  <c r="B5" i="42"/>
  <c r="E124" i="39"/>
  <c r="F122" i="39"/>
  <c r="AA25" i="41"/>
  <c r="E120" i="39" s="1"/>
  <c r="D125" i="39"/>
  <c r="D121" i="39"/>
  <c r="G119" i="39"/>
  <c r="C119" i="39"/>
  <c r="E118" i="39"/>
  <c r="E117" i="39"/>
  <c r="E116" i="39"/>
  <c r="V19" i="41"/>
  <c r="D4" i="42" s="1"/>
  <c r="D116" i="39"/>
  <c r="F119" i="39"/>
  <c r="U19" i="41"/>
  <c r="C4" i="42" s="1"/>
  <c r="D119" i="39"/>
  <c r="D115" i="39"/>
  <c r="AA19" i="41"/>
  <c r="E114" i="39" s="1"/>
  <c r="D118" i="39"/>
  <c r="D114" i="39"/>
  <c r="B4" i="42"/>
  <c r="AB13" i="41"/>
  <c r="F108" i="39" s="1"/>
  <c r="V18" i="41"/>
  <c r="AA16" i="41"/>
  <c r="E111" i="39" s="1"/>
  <c r="V14" i="41"/>
  <c r="W17" i="41"/>
  <c r="Y17" i="41" s="1"/>
  <c r="C112" i="39" s="1"/>
  <c r="AA13" i="41"/>
  <c r="E108" i="39" s="1"/>
  <c r="AA18" i="41"/>
  <c r="E113" i="39" s="1"/>
  <c r="D113" i="39"/>
  <c r="V17" i="41"/>
  <c r="W16" i="41"/>
  <c r="Y16" i="41" s="1"/>
  <c r="C111" i="39" s="1"/>
  <c r="AB15" i="41"/>
  <c r="F110" i="39" s="1"/>
  <c r="D109" i="39"/>
  <c r="AB18" i="41"/>
  <c r="F113" i="39" s="1"/>
  <c r="V16" i="41"/>
  <c r="AB14" i="41"/>
  <c r="F109" i="39" s="1"/>
  <c r="AA37" i="41"/>
  <c r="E132" i="39" s="1"/>
  <c r="D132" i="39"/>
  <c r="D126" i="39"/>
  <c r="AB31" i="41"/>
  <c r="F126" i="39" s="1"/>
  <c r="AA31" i="41"/>
  <c r="E126" i="39" s="1"/>
  <c r="C130" i="39"/>
  <c r="C117" i="39"/>
  <c r="C135" i="39"/>
  <c r="W37" i="41"/>
  <c r="Y37" i="41" s="1"/>
  <c r="C132" i="39" s="1"/>
  <c r="W31" i="41"/>
  <c r="Y31" i="41" s="1"/>
  <c r="C126" i="39" s="1"/>
  <c r="C122" i="39"/>
  <c r="V37" i="41"/>
  <c r="D7" i="42" s="1"/>
  <c r="G136" i="39"/>
  <c r="G134" i="39"/>
  <c r="AC37" i="41"/>
  <c r="G132" i="39" s="1"/>
  <c r="F131" i="39"/>
  <c r="C131" i="39"/>
  <c r="F129" i="39"/>
  <c r="C129" i="39"/>
  <c r="F127" i="39"/>
  <c r="C127" i="39"/>
  <c r="V31" i="41"/>
  <c r="D6" i="42" s="1"/>
  <c r="G125" i="39"/>
  <c r="G123" i="39"/>
  <c r="G121" i="39"/>
  <c r="W25" i="41"/>
  <c r="Y25" i="41" s="1"/>
  <c r="C120" i="39" s="1"/>
  <c r="F118" i="39"/>
  <c r="C118" i="39"/>
  <c r="F116" i="39"/>
  <c r="C116" i="39"/>
  <c r="AB19" i="41"/>
  <c r="F114" i="39" s="1"/>
  <c r="F136" i="39"/>
  <c r="F134" i="39"/>
  <c r="AB37" i="41"/>
  <c r="F132" i="39" s="1"/>
  <c r="F125" i="39"/>
  <c r="F123" i="39"/>
  <c r="F121" i="39"/>
  <c r="V25" i="41"/>
  <c r="D5" i="42" s="1"/>
  <c r="AE8" i="41"/>
  <c r="AE9" i="41"/>
  <c r="I104" i="39" s="1"/>
  <c r="AE10" i="41"/>
  <c r="I105" i="39" s="1"/>
  <c r="AE11" i="41"/>
  <c r="I106" i="39" s="1"/>
  <c r="AE12" i="41"/>
  <c r="I107" i="39" s="1"/>
  <c r="AE7" i="41"/>
  <c r="AE77" i="41" l="1"/>
  <c r="AE78" i="41"/>
  <c r="AE79" i="41"/>
  <c r="AE80" i="41"/>
  <c r="AE81" i="41"/>
  <c r="AE76" i="41"/>
  <c r="AE71" i="41"/>
  <c r="AE72" i="41"/>
  <c r="AE73" i="41"/>
  <c r="AE74" i="41"/>
  <c r="AE75" i="41"/>
  <c r="AE70" i="41"/>
  <c r="AE65" i="41"/>
  <c r="AE66" i="41"/>
  <c r="AE67" i="41"/>
  <c r="AE68" i="41"/>
  <c r="AE69" i="41"/>
  <c r="AE64" i="41"/>
  <c r="AE59" i="41"/>
  <c r="AE60" i="41"/>
  <c r="AE61" i="41"/>
  <c r="AE62" i="41"/>
  <c r="AE63" i="41"/>
  <c r="AE58" i="41"/>
  <c r="Z8" i="41"/>
  <c r="AB8" i="41" s="1"/>
  <c r="AJ8" i="41"/>
  <c r="Z9" i="41"/>
  <c r="AJ9" i="41"/>
  <c r="Z10" i="41"/>
  <c r="AJ10" i="41"/>
  <c r="Z11" i="41"/>
  <c r="AJ11" i="41"/>
  <c r="Z12" i="41"/>
  <c r="AJ12" i="41"/>
  <c r="Z58" i="41"/>
  <c r="AC58" i="41" s="1"/>
  <c r="AJ58" i="41"/>
  <c r="Z59" i="41"/>
  <c r="AA59" i="41" s="1"/>
  <c r="AJ59" i="41"/>
  <c r="Z60" i="41"/>
  <c r="AC60" i="41" s="1"/>
  <c r="AA60" i="41"/>
  <c r="AJ60" i="41"/>
  <c r="Z61" i="41"/>
  <c r="AC61" i="41" s="1"/>
  <c r="AJ61" i="41"/>
  <c r="Z62" i="41"/>
  <c r="AB62" i="41" s="1"/>
  <c r="AJ62" i="41"/>
  <c r="Z63" i="41"/>
  <c r="AA63" i="41" s="1"/>
  <c r="AJ63" i="41"/>
  <c r="Z64" i="41"/>
  <c r="AJ64" i="41"/>
  <c r="Z65" i="41"/>
  <c r="AJ65" i="41"/>
  <c r="Z66" i="41"/>
  <c r="AA66" i="41" s="1"/>
  <c r="AJ66" i="41"/>
  <c r="Z67" i="41"/>
  <c r="AA67" i="41" s="1"/>
  <c r="AJ67" i="41"/>
  <c r="Z68" i="41"/>
  <c r="AJ68" i="41"/>
  <c r="Z69" i="41"/>
  <c r="AJ69" i="41"/>
  <c r="Z70" i="41"/>
  <c r="AJ70" i="41"/>
  <c r="Z71" i="41"/>
  <c r="AA71" i="41" s="1"/>
  <c r="AJ71" i="41"/>
  <c r="Z72" i="41"/>
  <c r="AA72" i="41" s="1"/>
  <c r="AJ72" i="41"/>
  <c r="Z73" i="41"/>
  <c r="AJ73" i="41"/>
  <c r="Z74" i="41"/>
  <c r="AJ74" i="41"/>
  <c r="Z75" i="41"/>
  <c r="AA75" i="41" s="1"/>
  <c r="AJ75" i="41"/>
  <c r="Z76" i="41"/>
  <c r="AA76" i="41" s="1"/>
  <c r="AJ76" i="41"/>
  <c r="Z77" i="41"/>
  <c r="AA77" i="41" s="1"/>
  <c r="AJ77" i="41"/>
  <c r="Z78" i="41"/>
  <c r="AA78" i="41" s="1"/>
  <c r="AJ78" i="41"/>
  <c r="Z79" i="41"/>
  <c r="AJ79" i="41"/>
  <c r="Z80" i="41"/>
  <c r="AJ80" i="41"/>
  <c r="Z81" i="41"/>
  <c r="AA81" i="41" s="1"/>
  <c r="AJ81" i="41"/>
  <c r="AJ7" i="41"/>
  <c r="A2" i="37"/>
  <c r="Z7" i="41"/>
  <c r="T7" i="41"/>
  <c r="U7" i="41" s="1"/>
  <c r="C2" i="42" s="1"/>
  <c r="AB11" i="41" l="1"/>
  <c r="F106" i="39" s="1"/>
  <c r="D106" i="39"/>
  <c r="AB9" i="41"/>
  <c r="F104" i="39" s="1"/>
  <c r="D104" i="39"/>
  <c r="AB12" i="41"/>
  <c r="F107" i="39" s="1"/>
  <c r="D107" i="39"/>
  <c r="AB10" i="41"/>
  <c r="F105" i="39" s="1"/>
  <c r="D105" i="39"/>
  <c r="AA7" i="41"/>
  <c r="AA58" i="41"/>
  <c r="AC9" i="41"/>
  <c r="G104" i="39" s="1"/>
  <c r="AC8" i="41"/>
  <c r="AA9" i="41"/>
  <c r="E104" i="39" s="1"/>
  <c r="AA8" i="41"/>
  <c r="B2" i="42"/>
  <c r="AA62" i="41"/>
  <c r="AA61" i="41"/>
  <c r="AC7" i="41"/>
  <c r="AB7" i="41"/>
  <c r="AC12" i="41"/>
  <c r="G107" i="39" s="1"/>
  <c r="AA11" i="41"/>
  <c r="E106" i="39" s="1"/>
  <c r="V7" i="41"/>
  <c r="D2" i="42" s="1"/>
  <c r="AA79" i="41"/>
  <c r="AA73" i="41"/>
  <c r="AA80" i="41"/>
  <c r="AA74" i="41"/>
  <c r="AA70" i="41"/>
  <c r="AA68" i="41"/>
  <c r="AA64" i="41"/>
  <c r="AC59" i="41"/>
  <c r="AA69" i="41"/>
  <c r="AA65" i="41"/>
  <c r="AA12" i="41"/>
  <c r="E107" i="39" s="1"/>
  <c r="AC11" i="41"/>
  <c r="G106" i="39" s="1"/>
  <c r="AC10" i="41"/>
  <c r="G105" i="39" s="1"/>
  <c r="AA10" i="41"/>
  <c r="E105" i="39" s="1"/>
  <c r="AC81" i="41"/>
  <c r="AC80" i="41"/>
  <c r="AC79" i="41"/>
  <c r="AC78" i="41"/>
  <c r="AC77" i="41"/>
  <c r="AC76" i="41"/>
  <c r="AC75" i="41"/>
  <c r="AC74" i="41"/>
  <c r="AC73" i="41"/>
  <c r="AC72" i="41"/>
  <c r="AC71" i="41"/>
  <c r="AC70" i="41"/>
  <c r="AC69" i="41"/>
  <c r="AC68" i="41"/>
  <c r="AC67" i="41"/>
  <c r="AC66" i="41"/>
  <c r="AC65" i="41"/>
  <c r="AC64" i="41"/>
  <c r="AC63" i="41"/>
  <c r="AC62" i="41"/>
  <c r="AB61" i="41"/>
  <c r="AB59" i="41"/>
  <c r="AB71" i="41"/>
  <c r="AB70" i="41"/>
  <c r="AB69" i="41"/>
  <c r="AB68" i="41"/>
  <c r="AB67" i="41"/>
  <c r="AB66" i="41"/>
  <c r="AB65" i="41"/>
  <c r="AB64" i="41"/>
  <c r="AB63" i="41"/>
  <c r="AB81" i="41"/>
  <c r="AB80" i="41"/>
  <c r="AB79" i="41"/>
  <c r="AB78" i="41"/>
  <c r="AB77" i="41"/>
  <c r="AB76" i="41"/>
  <c r="AB75" i="41"/>
  <c r="AB74" i="41"/>
  <c r="AB73" i="41"/>
  <c r="AB72" i="41"/>
  <c r="AB60" i="41"/>
  <c r="AB58" i="41"/>
  <c r="W7" i="41"/>
  <c r="Y7" i="41" s="1"/>
  <c r="J103" i="39"/>
  <c r="J102" i="39"/>
  <c r="R54" i="41" l="1"/>
  <c r="AB4" i="41"/>
  <c r="A52" i="41"/>
  <c r="K51" i="41"/>
  <c r="K90" i="41" s="1"/>
  <c r="C49" i="41"/>
  <c r="C88" i="41" s="1"/>
  <c r="K43" i="41"/>
  <c r="K82" i="41" s="1"/>
  <c r="A121" i="1"/>
  <c r="L4" i="41"/>
  <c r="L55" i="41" s="1"/>
  <c r="L3" i="41"/>
  <c r="L54" i="41" s="1"/>
  <c r="C4" i="41"/>
  <c r="C55" i="41" s="1"/>
  <c r="C3" i="41"/>
  <c r="Z4" i="41" s="1"/>
  <c r="T81" i="41"/>
  <c r="T80" i="41"/>
  <c r="T79" i="41"/>
  <c r="T78" i="41"/>
  <c r="T77" i="41"/>
  <c r="T76" i="41"/>
  <c r="T75" i="41"/>
  <c r="T74" i="41"/>
  <c r="T73" i="41"/>
  <c r="T72" i="41"/>
  <c r="T71" i="41"/>
  <c r="T70" i="41"/>
  <c r="T69" i="41"/>
  <c r="T68" i="41"/>
  <c r="T67" i="41"/>
  <c r="T66" i="41"/>
  <c r="T65" i="41"/>
  <c r="T64" i="41"/>
  <c r="T63" i="41"/>
  <c r="T62" i="41"/>
  <c r="T61" i="41"/>
  <c r="T60" i="41"/>
  <c r="T59" i="41"/>
  <c r="T58" i="41"/>
  <c r="R55" i="41"/>
  <c r="B3" i="42"/>
  <c r="T12" i="41"/>
  <c r="T11" i="41"/>
  <c r="T10" i="41"/>
  <c r="I103" i="39"/>
  <c r="F103" i="39"/>
  <c r="G103" i="39"/>
  <c r="T8" i="41"/>
  <c r="I102" i="39"/>
  <c r="C102" i="39"/>
  <c r="AG34" i="41" l="1"/>
  <c r="AG35" i="41"/>
  <c r="AG26" i="41"/>
  <c r="AG20" i="41"/>
  <c r="AG28" i="41"/>
  <c r="AG22" i="41"/>
  <c r="AG39" i="41"/>
  <c r="AG32" i="41"/>
  <c r="AG40" i="41"/>
  <c r="AG23" i="41"/>
  <c r="AG29" i="41"/>
  <c r="AG38" i="41"/>
  <c r="AG27" i="41"/>
  <c r="AG14" i="41"/>
  <c r="AG16" i="41"/>
  <c r="F7" i="42"/>
  <c r="AG33" i="41"/>
  <c r="F6" i="42"/>
  <c r="AG42" i="41"/>
  <c r="AG24" i="41"/>
  <c r="F5" i="42"/>
  <c r="AG17" i="41"/>
  <c r="AG41" i="41"/>
  <c r="AG36" i="41"/>
  <c r="AG21" i="41"/>
  <c r="AG30" i="41"/>
  <c r="F4" i="42"/>
  <c r="AG18" i="41"/>
  <c r="AG15" i="41"/>
  <c r="AG31" i="41"/>
  <c r="AG25" i="41"/>
  <c r="AG13" i="41"/>
  <c r="AG19" i="41"/>
  <c r="AG37" i="41"/>
  <c r="F3" i="42"/>
  <c r="F2" i="42"/>
  <c r="W8" i="41"/>
  <c r="Y8" i="41" s="1"/>
  <c r="C103" i="39" s="1"/>
  <c r="V8" i="41"/>
  <c r="U8" i="41"/>
  <c r="V9" i="41"/>
  <c r="W9" i="41"/>
  <c r="Y9" i="41" s="1"/>
  <c r="C104" i="39" s="1"/>
  <c r="U9" i="41"/>
  <c r="AG62" i="41"/>
  <c r="AG78" i="41"/>
  <c r="AG74" i="41"/>
  <c r="AG68" i="41"/>
  <c r="AG66" i="41"/>
  <c r="AG64" i="41"/>
  <c r="AG10" i="41"/>
  <c r="AG76" i="41"/>
  <c r="AG69" i="41"/>
  <c r="AG65" i="41"/>
  <c r="AG79" i="41"/>
  <c r="AG71" i="41"/>
  <c r="AG58" i="41"/>
  <c r="AG61" i="41"/>
  <c r="AG81" i="41"/>
  <c r="AG77" i="41"/>
  <c r="AG73" i="41"/>
  <c r="AG60" i="41"/>
  <c r="AG80" i="41"/>
  <c r="AG72" i="41"/>
  <c r="AG67" i="41"/>
  <c r="AG63" i="41"/>
  <c r="AG12" i="41"/>
  <c r="AG59" i="41"/>
  <c r="AG75" i="41"/>
  <c r="AG70" i="41"/>
  <c r="AG11" i="41"/>
  <c r="U72" i="41"/>
  <c r="W72" i="41"/>
  <c r="Y72" i="41" s="1"/>
  <c r="V72" i="41"/>
  <c r="U70" i="41"/>
  <c r="W70" i="41"/>
  <c r="Y70" i="41" s="1"/>
  <c r="V70" i="41"/>
  <c r="V75" i="41"/>
  <c r="W75" i="41"/>
  <c r="Y75" i="41" s="1"/>
  <c r="U75" i="41"/>
  <c r="V81" i="41"/>
  <c r="W81" i="41"/>
  <c r="Y81" i="41" s="1"/>
  <c r="U81" i="41"/>
  <c r="V73" i="41"/>
  <c r="U73" i="41"/>
  <c r="W73" i="41"/>
  <c r="Y73" i="41" s="1"/>
  <c r="V79" i="41"/>
  <c r="W79" i="41"/>
  <c r="Y79" i="41" s="1"/>
  <c r="U79" i="41"/>
  <c r="V71" i="41"/>
  <c r="W71" i="41"/>
  <c r="Y71" i="41" s="1"/>
  <c r="U71" i="41"/>
  <c r="V76" i="41"/>
  <c r="W76" i="41"/>
  <c r="Y76" i="41" s="1"/>
  <c r="U76" i="41"/>
  <c r="U80" i="41"/>
  <c r="V80" i="41"/>
  <c r="W80" i="41"/>
  <c r="Y80" i="41" s="1"/>
  <c r="U74" i="41"/>
  <c r="V74" i="41"/>
  <c r="W74" i="41"/>
  <c r="Y74" i="41" s="1"/>
  <c r="U78" i="41"/>
  <c r="W78" i="41"/>
  <c r="Y78" i="41" s="1"/>
  <c r="V78" i="41"/>
  <c r="V77" i="41"/>
  <c r="U77" i="41"/>
  <c r="W77" i="41"/>
  <c r="Y77" i="41" s="1"/>
  <c r="U62" i="41"/>
  <c r="V62" i="41"/>
  <c r="W62" i="41"/>
  <c r="Y62" i="41" s="1"/>
  <c r="W67" i="41"/>
  <c r="Y67" i="41" s="1"/>
  <c r="U67" i="41"/>
  <c r="V67" i="41"/>
  <c r="W60" i="41"/>
  <c r="Y60" i="41" s="1"/>
  <c r="V60" i="41"/>
  <c r="U60" i="41"/>
  <c r="W61" i="41"/>
  <c r="Y61" i="41" s="1"/>
  <c r="U61" i="41"/>
  <c r="V61" i="41"/>
  <c r="W63" i="41"/>
  <c r="Y63" i="41" s="1"/>
  <c r="U63" i="41"/>
  <c r="V63" i="41"/>
  <c r="U66" i="41"/>
  <c r="V66" i="41"/>
  <c r="W66" i="41"/>
  <c r="Y66" i="41" s="1"/>
  <c r="W59" i="41"/>
  <c r="Y59" i="41" s="1"/>
  <c r="U59" i="41"/>
  <c r="V59" i="41"/>
  <c r="V64" i="41"/>
  <c r="U64" i="41"/>
  <c r="W64" i="41"/>
  <c r="Y64" i="41" s="1"/>
  <c r="U65" i="41"/>
  <c r="W65" i="41"/>
  <c r="Y65" i="41" s="1"/>
  <c r="V65" i="41"/>
  <c r="V58" i="41"/>
  <c r="W58" i="41"/>
  <c r="Y58" i="41" s="1"/>
  <c r="U58" i="41"/>
  <c r="V68" i="41"/>
  <c r="U68" i="41"/>
  <c r="W68" i="41"/>
  <c r="Y68" i="41" s="1"/>
  <c r="V69" i="41"/>
  <c r="W69" i="41"/>
  <c r="Y69" i="41" s="1"/>
  <c r="U69" i="41"/>
  <c r="W12" i="41"/>
  <c r="Y12" i="41" s="1"/>
  <c r="C107" i="39" s="1"/>
  <c r="U12" i="41"/>
  <c r="V12" i="41"/>
  <c r="V11" i="41"/>
  <c r="U11" i="41"/>
  <c r="W11" i="41"/>
  <c r="Y11" i="41" s="1"/>
  <c r="C106" i="39" s="1"/>
  <c r="U10" i="41"/>
  <c r="W10" i="41"/>
  <c r="Y10" i="41" s="1"/>
  <c r="C105" i="39" s="1"/>
  <c r="V10" i="41"/>
  <c r="AG7" i="41"/>
  <c r="AG9" i="41"/>
  <c r="AG8" i="41"/>
  <c r="AD4" i="41"/>
  <c r="D103" i="39"/>
  <c r="E103" i="39"/>
  <c r="G102" i="39"/>
  <c r="D102" i="39"/>
  <c r="C54" i="41"/>
  <c r="E50" i="41"/>
  <c r="E89" i="41" s="1"/>
  <c r="AC4" i="41"/>
  <c r="E102" i="39"/>
  <c r="F102" i="39"/>
  <c r="AD41" i="41" l="1"/>
  <c r="H136" i="39" s="1"/>
  <c r="AD42" i="41"/>
  <c r="H137" i="39" s="1"/>
  <c r="AD27" i="41"/>
  <c r="H122" i="39" s="1"/>
  <c r="AD29" i="41"/>
  <c r="H124" i="39" s="1"/>
  <c r="AD21" i="41"/>
  <c r="H116" i="39" s="1"/>
  <c r="AD32" i="41"/>
  <c r="H127" i="39" s="1"/>
  <c r="AD38" i="41"/>
  <c r="H133" i="39" s="1"/>
  <c r="AD40" i="41"/>
  <c r="H135" i="39" s="1"/>
  <c r="AD33" i="41"/>
  <c r="H128" i="39" s="1"/>
  <c r="AD28" i="41"/>
  <c r="H123" i="39" s="1"/>
  <c r="AD30" i="41"/>
  <c r="H125" i="39" s="1"/>
  <c r="AD22" i="41"/>
  <c r="H117" i="39" s="1"/>
  <c r="AD23" i="41"/>
  <c r="H118" i="39" s="1"/>
  <c r="AD34" i="41"/>
  <c r="H129" i="39" s="1"/>
  <c r="AD35" i="41"/>
  <c r="H130" i="39" s="1"/>
  <c r="AD26" i="41"/>
  <c r="H121" i="39" s="1"/>
  <c r="H115" i="39"/>
  <c r="AD24" i="41"/>
  <c r="H119" i="39" s="1"/>
  <c r="AD39" i="41"/>
  <c r="H134" i="39" s="1"/>
  <c r="AD36" i="41"/>
  <c r="H131" i="39" s="1"/>
  <c r="E6" i="42"/>
  <c r="E5" i="42"/>
  <c r="E4" i="42"/>
  <c r="AD25" i="41"/>
  <c r="H120" i="39" s="1"/>
  <c r="E7" i="42"/>
  <c r="H114" i="39"/>
  <c r="AD31" i="41"/>
  <c r="H126" i="39" s="1"/>
  <c r="AD37" i="41"/>
  <c r="H132" i="39" s="1"/>
  <c r="S40" i="41"/>
  <c r="S34" i="41"/>
  <c r="S26" i="41"/>
  <c r="S21" i="41"/>
  <c r="J4" i="42" s="1"/>
  <c r="S24" i="41"/>
  <c r="S38" i="41"/>
  <c r="S39" i="41"/>
  <c r="S32" i="41"/>
  <c r="S20" i="41"/>
  <c r="I4" i="42" s="1"/>
  <c r="S22" i="41"/>
  <c r="K4" i="42" s="1"/>
  <c r="S41" i="41"/>
  <c r="S28" i="41"/>
  <c r="S35" i="41"/>
  <c r="S36" i="41"/>
  <c r="S27" i="41"/>
  <c r="S30" i="41"/>
  <c r="S23" i="41"/>
  <c r="S42" i="41"/>
  <c r="S33" i="41"/>
  <c r="S29" i="41"/>
  <c r="S14" i="41"/>
  <c r="I3" i="42" s="1"/>
  <c r="S18" i="41"/>
  <c r="M3" i="42" s="1"/>
  <c r="S13" i="41"/>
  <c r="H3" i="42" s="1"/>
  <c r="S15" i="41"/>
  <c r="J3" i="42" s="1"/>
  <c r="S17" i="41"/>
  <c r="L3" i="42" s="1"/>
  <c r="S7" i="41"/>
  <c r="H2" i="42" s="1"/>
  <c r="S19" i="41"/>
  <c r="H4" i="42" s="1"/>
  <c r="S31" i="41"/>
  <c r="H6" i="42" s="1"/>
  <c r="S37" i="41"/>
  <c r="H7" i="42" s="1"/>
  <c r="S16" i="41"/>
  <c r="K3" i="42" s="1"/>
  <c r="S25" i="41"/>
  <c r="H5" i="42" s="1"/>
  <c r="H13" i="36"/>
  <c r="S8" i="41"/>
  <c r="I2" i="42" s="1"/>
  <c r="S12" i="41"/>
  <c r="M2" i="42" s="1"/>
  <c r="S9" i="41"/>
  <c r="J2" i="42" s="1"/>
  <c r="S10" i="41"/>
  <c r="K2" i="42" s="1"/>
  <c r="S11" i="41"/>
  <c r="L2" i="42" s="1"/>
  <c r="E3" i="42"/>
  <c r="E2" i="42"/>
  <c r="S80" i="41"/>
  <c r="S72" i="41"/>
  <c r="S70" i="41"/>
  <c r="S68" i="41"/>
  <c r="S60" i="41"/>
  <c r="S58" i="41"/>
  <c r="S76" i="41"/>
  <c r="S74" i="41"/>
  <c r="S64" i="41"/>
  <c r="S79" i="41"/>
  <c r="S75" i="41"/>
  <c r="S59" i="41"/>
  <c r="S77" i="41"/>
  <c r="S81" i="41"/>
  <c r="S73" i="41"/>
  <c r="S65" i="41"/>
  <c r="S69" i="41"/>
  <c r="S61" i="41"/>
  <c r="S78" i="41"/>
  <c r="S66" i="41"/>
  <c r="S62" i="41"/>
  <c r="S71" i="41"/>
  <c r="S67" i="41"/>
  <c r="S63" i="41"/>
  <c r="AD10" i="41"/>
  <c r="H105" i="39" s="1"/>
  <c r="AD76" i="41"/>
  <c r="AD11" i="41"/>
  <c r="H106" i="39" s="1"/>
  <c r="AD60" i="41"/>
  <c r="AD62" i="41"/>
  <c r="AD77" i="41"/>
  <c r="AD72" i="41"/>
  <c r="AD80" i="41"/>
  <c r="AD71" i="41"/>
  <c r="AD65" i="41"/>
  <c r="AD64" i="41"/>
  <c r="AD59" i="41"/>
  <c r="AD68" i="41"/>
  <c r="AD67" i="41"/>
  <c r="AD63" i="41"/>
  <c r="AD73" i="41"/>
  <c r="AD61" i="41"/>
  <c r="AD58" i="41"/>
  <c r="AD12" i="41"/>
  <c r="H107" i="39" s="1"/>
  <c r="AD81" i="41"/>
  <c r="AD70" i="41"/>
  <c r="AD78" i="41"/>
  <c r="AD69" i="41"/>
  <c r="AD79" i="41"/>
  <c r="AD75" i="41"/>
  <c r="AD74" i="41"/>
  <c r="AD66" i="41"/>
  <c r="AD9" i="41"/>
  <c r="H104" i="39" s="1"/>
  <c r="AD8" i="41"/>
  <c r="H103" i="39" s="1"/>
  <c r="AD7" i="41"/>
  <c r="H102" i="39" s="1"/>
  <c r="S8" i="1"/>
  <c r="B129" i="39" l="1"/>
  <c r="Q129" i="39" s="1"/>
  <c r="K6" i="42"/>
  <c r="B124" i="39"/>
  <c r="N124" i="39" s="1"/>
  <c r="L5" i="42"/>
  <c r="B121" i="39"/>
  <c r="N121" i="39" s="1"/>
  <c r="O121" i="39" s="1"/>
  <c r="I5" i="42"/>
  <c r="B137" i="39"/>
  <c r="N137" i="39" s="1"/>
  <c r="O137" i="39" s="1"/>
  <c r="M7" i="42"/>
  <c r="B118" i="39"/>
  <c r="N118" i="39" s="1"/>
  <c r="L4" i="42"/>
  <c r="B135" i="39"/>
  <c r="N135" i="39" s="1"/>
  <c r="O135" i="39" s="1"/>
  <c r="K7" i="42"/>
  <c r="B128" i="39"/>
  <c r="N128" i="39" s="1"/>
  <c r="J6" i="42"/>
  <c r="B125" i="39"/>
  <c r="Q125" i="39" s="1"/>
  <c r="M5" i="42"/>
  <c r="B127" i="39"/>
  <c r="Q127" i="39" s="1"/>
  <c r="I6" i="42"/>
  <c r="B122" i="39"/>
  <c r="N122" i="39" s="1"/>
  <c r="J5" i="42"/>
  <c r="B134" i="39"/>
  <c r="Q134" i="39" s="1"/>
  <c r="R134" i="39" s="1"/>
  <c r="J7" i="42"/>
  <c r="B131" i="39"/>
  <c r="N131" i="39" s="1"/>
  <c r="O131" i="39" s="1"/>
  <c r="M6" i="42"/>
  <c r="B133" i="39"/>
  <c r="Q133" i="39" s="1"/>
  <c r="I7" i="42"/>
  <c r="B123" i="39"/>
  <c r="Q123" i="39" s="1"/>
  <c r="K5" i="42"/>
  <c r="B136" i="39"/>
  <c r="Q136" i="39" s="1"/>
  <c r="R136" i="39" s="1"/>
  <c r="L7" i="42"/>
  <c r="B130" i="39"/>
  <c r="N130" i="39" s="1"/>
  <c r="L6" i="42"/>
  <c r="B119" i="39"/>
  <c r="N119" i="39" s="1"/>
  <c r="O119" i="39" s="1"/>
  <c r="M4" i="42"/>
  <c r="X25" i="41"/>
  <c r="G5" i="42" s="1"/>
  <c r="B120" i="39"/>
  <c r="B114" i="39"/>
  <c r="X19" i="41"/>
  <c r="G4" i="42" s="1"/>
  <c r="X13" i="41"/>
  <c r="G3" i="42" s="1"/>
  <c r="B108" i="39"/>
  <c r="B110" i="39"/>
  <c r="B111" i="39"/>
  <c r="B113" i="39"/>
  <c r="B117" i="39"/>
  <c r="X31" i="41"/>
  <c r="G6" i="42" s="1"/>
  <c r="B126" i="39"/>
  <c r="B116" i="39"/>
  <c r="X37" i="41"/>
  <c r="G7" i="42" s="1"/>
  <c r="B132" i="39"/>
  <c r="B112" i="39"/>
  <c r="B109" i="39"/>
  <c r="B115" i="39"/>
  <c r="B104" i="39"/>
  <c r="B107" i="39"/>
  <c r="B106" i="39"/>
  <c r="B105" i="39"/>
  <c r="J13" i="36"/>
  <c r="X7" i="41"/>
  <c r="G2" i="42" s="1"/>
  <c r="B103" i="39"/>
  <c r="X76" i="41"/>
  <c r="X70" i="41"/>
  <c r="X64" i="41"/>
  <c r="X58" i="41"/>
  <c r="B102" i="39"/>
  <c r="A81" i="1"/>
  <c r="A41" i="1"/>
  <c r="N123" i="39" l="1"/>
  <c r="O123" i="39" s="1"/>
  <c r="Q124" i="39"/>
  <c r="R124" i="39" s="1"/>
  <c r="N134" i="39"/>
  <c r="N133" i="39"/>
  <c r="O133" i="39" s="1"/>
  <c r="Q122" i="39"/>
  <c r="R122" i="39" s="1"/>
  <c r="Q131" i="39"/>
  <c r="Q128" i="39"/>
  <c r="R128" i="39" s="1"/>
  <c r="N125" i="39"/>
  <c r="O125" i="39" s="1"/>
  <c r="N136" i="39"/>
  <c r="Q130" i="39"/>
  <c r="R130" i="39" s="1"/>
  <c r="Q121" i="39"/>
  <c r="Q118" i="39"/>
  <c r="R118" i="39" s="1"/>
  <c r="Q135" i="39"/>
  <c r="N127" i="39"/>
  <c r="O127" i="39" s="1"/>
  <c r="Q137" i="39"/>
  <c r="Q119" i="39"/>
  <c r="N129" i="39"/>
  <c r="O129" i="39" s="1"/>
  <c r="N111" i="39"/>
  <c r="O111" i="39" s="1"/>
  <c r="Q111" i="39"/>
  <c r="Q114" i="39"/>
  <c r="R114" i="39" s="1"/>
  <c r="N114" i="39"/>
  <c r="Q109" i="39"/>
  <c r="N109" i="39"/>
  <c r="O109" i="39" s="1"/>
  <c r="Q126" i="39"/>
  <c r="R126" i="39" s="1"/>
  <c r="N126" i="39"/>
  <c r="Q102" i="39"/>
  <c r="R102" i="39" s="1"/>
  <c r="N102" i="39"/>
  <c r="Q103" i="39"/>
  <c r="N103" i="39"/>
  <c r="O103" i="39" s="1"/>
  <c r="N115" i="39"/>
  <c r="O115" i="39" s="1"/>
  <c r="Q115" i="39"/>
  <c r="Q117" i="39"/>
  <c r="N117" i="39"/>
  <c r="O117" i="39" s="1"/>
  <c r="N116" i="39"/>
  <c r="Q116" i="39"/>
  <c r="R116" i="39" s="1"/>
  <c r="Q113" i="39"/>
  <c r="N113" i="39"/>
  <c r="O113" i="39" s="1"/>
  <c r="N110" i="39"/>
  <c r="Q110" i="39"/>
  <c r="R110" i="39" s="1"/>
  <c r="N108" i="39"/>
  <c r="Q108" i="39"/>
  <c r="R108" i="39" s="1"/>
  <c r="Q120" i="39"/>
  <c r="R120" i="39" s="1"/>
  <c r="N120" i="39"/>
  <c r="N112" i="39"/>
  <c r="Q112" i="39"/>
  <c r="R112" i="39" s="1"/>
  <c r="N132" i="39"/>
  <c r="Q132" i="39"/>
  <c r="N105" i="39"/>
  <c r="O105" i="39" s="1"/>
  <c r="Q105" i="39"/>
  <c r="N106" i="39"/>
  <c r="Q106" i="39"/>
  <c r="R106" i="39" s="1"/>
  <c r="Q107" i="39"/>
  <c r="N107" i="39"/>
  <c r="O107" i="39" s="1"/>
  <c r="Q104" i="39"/>
  <c r="R104" i="39" s="1"/>
  <c r="N104" i="39"/>
  <c r="AI151" i="1"/>
  <c r="AI150" i="1"/>
  <c r="AI149" i="1"/>
  <c r="AI148" i="1"/>
  <c r="AI147" i="1"/>
  <c r="AI146" i="1"/>
  <c r="AI145" i="1"/>
  <c r="AI144" i="1"/>
  <c r="AI143" i="1"/>
  <c r="AI142" i="1"/>
  <c r="AI141" i="1"/>
  <c r="AI140" i="1"/>
  <c r="AI139" i="1"/>
  <c r="AI138" i="1"/>
  <c r="AI137" i="1"/>
  <c r="AI136" i="1"/>
  <c r="AI135" i="1"/>
  <c r="AI134" i="1"/>
  <c r="AI133" i="1"/>
  <c r="AI132" i="1"/>
  <c r="AI131" i="1"/>
  <c r="AI130" i="1"/>
  <c r="AI129" i="1"/>
  <c r="AI128" i="1"/>
  <c r="AI127" i="1"/>
  <c r="AI111" i="1"/>
  <c r="AI110" i="1"/>
  <c r="AI109" i="1"/>
  <c r="AI108" i="1"/>
  <c r="AI107" i="1"/>
  <c r="AI106" i="1"/>
  <c r="AI105" i="1"/>
  <c r="AI104" i="1"/>
  <c r="AI103" i="1"/>
  <c r="AI102" i="1"/>
  <c r="AI101" i="1"/>
  <c r="AI100" i="1"/>
  <c r="AI99" i="1"/>
  <c r="AI98" i="1"/>
  <c r="AI97" i="1"/>
  <c r="AI96" i="1"/>
  <c r="AI95" i="1"/>
  <c r="AI94" i="1"/>
  <c r="AI93" i="1"/>
  <c r="AI92" i="1"/>
  <c r="AI91" i="1"/>
  <c r="AI90" i="1"/>
  <c r="AI89" i="1"/>
  <c r="AI88" i="1"/>
  <c r="AI87" i="1"/>
  <c r="AI71" i="1"/>
  <c r="AI70" i="1"/>
  <c r="AI69" i="1"/>
  <c r="AI68" i="1"/>
  <c r="AI67" i="1"/>
  <c r="AI66" i="1"/>
  <c r="AI65" i="1"/>
  <c r="AI64" i="1"/>
  <c r="AI63" i="1"/>
  <c r="AI62" i="1"/>
  <c r="AI61" i="1"/>
  <c r="AI60" i="1"/>
  <c r="AI59" i="1"/>
  <c r="AI58" i="1"/>
  <c r="AI57" i="1"/>
  <c r="AI56" i="1"/>
  <c r="AI55" i="1"/>
  <c r="AI54" i="1"/>
  <c r="AI53" i="1"/>
  <c r="AI52" i="1"/>
  <c r="AI51" i="1"/>
  <c r="AI50" i="1"/>
  <c r="AI49" i="1"/>
  <c r="AI48" i="1"/>
  <c r="AI47" i="1"/>
  <c r="AI31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AI9" i="1"/>
  <c r="AI8" i="1"/>
  <c r="AI7" i="1"/>
  <c r="C3" i="1" l="1"/>
  <c r="Y4" i="1" s="1"/>
  <c r="J4" i="1"/>
  <c r="J44" i="1" s="1"/>
  <c r="C43" i="1" l="1"/>
  <c r="D5" i="36"/>
  <c r="J101" i="39"/>
  <c r="J100" i="39"/>
  <c r="J99" i="39"/>
  <c r="J98" i="39"/>
  <c r="J97" i="39"/>
  <c r="J96" i="39"/>
  <c r="J95" i="39"/>
  <c r="J94" i="39"/>
  <c r="J93" i="39"/>
  <c r="J92" i="39"/>
  <c r="J91" i="39"/>
  <c r="J90" i="39"/>
  <c r="J89" i="39"/>
  <c r="J88" i="39"/>
  <c r="J87" i="39"/>
  <c r="J86" i="39"/>
  <c r="J85" i="39"/>
  <c r="J84" i="39"/>
  <c r="J83" i="39"/>
  <c r="J82" i="39"/>
  <c r="J81" i="39"/>
  <c r="J80" i="39"/>
  <c r="J79" i="39"/>
  <c r="J78" i="39"/>
  <c r="J77" i="39"/>
  <c r="J76" i="39"/>
  <c r="J75" i="39"/>
  <c r="J74" i="39"/>
  <c r="J73" i="39"/>
  <c r="J72" i="39"/>
  <c r="J71" i="39"/>
  <c r="J70" i="39"/>
  <c r="J69" i="39"/>
  <c r="J68" i="39"/>
  <c r="J67" i="39"/>
  <c r="J66" i="39"/>
  <c r="J65" i="39"/>
  <c r="J64" i="39"/>
  <c r="J63" i="39"/>
  <c r="J62" i="39"/>
  <c r="J61" i="39"/>
  <c r="J60" i="39"/>
  <c r="J59" i="39"/>
  <c r="J58" i="39"/>
  <c r="J57" i="39"/>
  <c r="J56" i="39"/>
  <c r="J55" i="39"/>
  <c r="J54" i="39"/>
  <c r="J53" i="39"/>
  <c r="J52" i="39"/>
  <c r="J51" i="39"/>
  <c r="J50" i="39"/>
  <c r="J49" i="39"/>
  <c r="J48" i="39"/>
  <c r="J47" i="39"/>
  <c r="J46" i="39"/>
  <c r="J45" i="39"/>
  <c r="J44" i="39"/>
  <c r="J43" i="39"/>
  <c r="J42" i="39"/>
  <c r="J41" i="39"/>
  <c r="J40" i="39"/>
  <c r="J39" i="39"/>
  <c r="J38" i="39"/>
  <c r="J37" i="39"/>
  <c r="J36" i="39"/>
  <c r="J35" i="39"/>
  <c r="J34" i="39"/>
  <c r="J33" i="39"/>
  <c r="J32" i="39"/>
  <c r="J31" i="39"/>
  <c r="J30" i="39"/>
  <c r="J29" i="39"/>
  <c r="J28" i="39"/>
  <c r="J27" i="39"/>
  <c r="J26" i="39"/>
  <c r="J25" i="39"/>
  <c r="J24" i="39"/>
  <c r="J23" i="39"/>
  <c r="J22" i="39"/>
  <c r="J21" i="39"/>
  <c r="J20" i="39"/>
  <c r="J19" i="39"/>
  <c r="J18" i="39"/>
  <c r="J17" i="39"/>
  <c r="J16" i="39"/>
  <c r="J15" i="39"/>
  <c r="J14" i="39"/>
  <c r="J13" i="39"/>
  <c r="J12" i="39"/>
  <c r="J11" i="39"/>
  <c r="J10" i="39"/>
  <c r="J9" i="39"/>
  <c r="J8" i="39"/>
  <c r="J7" i="39"/>
  <c r="J6" i="39"/>
  <c r="J5" i="39"/>
  <c r="J4" i="39"/>
  <c r="J3" i="39"/>
  <c r="J2" i="39"/>
  <c r="Q43" i="1" l="1"/>
  <c r="H32" i="1"/>
  <c r="H40" i="1"/>
  <c r="Q124" i="1"/>
  <c r="Q123" i="1"/>
  <c r="Q84" i="1"/>
  <c r="Q83" i="1"/>
  <c r="Q44" i="1"/>
  <c r="Q3" i="1"/>
  <c r="J3" i="1"/>
  <c r="J43" i="1" s="1"/>
  <c r="C4" i="1"/>
  <c r="C44" i="1" s="1"/>
  <c r="F39" i="1"/>
  <c r="AA4" i="1"/>
  <c r="C13" i="38" l="1"/>
  <c r="AC4" i="1"/>
  <c r="B1" i="36" s="1"/>
  <c r="AB4" i="1"/>
  <c r="C14" i="38"/>
  <c r="F119" i="1"/>
  <c r="F159" i="1"/>
  <c r="C15" i="38" l="1"/>
  <c r="R10" i="1"/>
  <c r="R14" i="1"/>
  <c r="R18" i="1"/>
  <c r="R22" i="1"/>
  <c r="R26" i="1"/>
  <c r="R30" i="1"/>
  <c r="R49" i="1"/>
  <c r="R53" i="1"/>
  <c r="R57" i="1"/>
  <c r="R61" i="1"/>
  <c r="R65" i="1"/>
  <c r="R69" i="1"/>
  <c r="R88" i="1"/>
  <c r="R92" i="1"/>
  <c r="R96" i="1"/>
  <c r="R100" i="1"/>
  <c r="R104" i="1"/>
  <c r="R108" i="1"/>
  <c r="R127" i="1"/>
  <c r="R131" i="1"/>
  <c r="R135" i="1"/>
  <c r="R139" i="1"/>
  <c r="R143" i="1"/>
  <c r="R147" i="1"/>
  <c r="R151" i="1"/>
  <c r="R17" i="1"/>
  <c r="R48" i="1"/>
  <c r="R56" i="1"/>
  <c r="R68" i="1"/>
  <c r="R103" i="1"/>
  <c r="R130" i="1"/>
  <c r="R142" i="1"/>
  <c r="R11" i="1"/>
  <c r="R15" i="1"/>
  <c r="R19" i="1"/>
  <c r="R23" i="1"/>
  <c r="R27" i="1"/>
  <c r="R31" i="1"/>
  <c r="R50" i="1"/>
  <c r="R54" i="1"/>
  <c r="R58" i="1"/>
  <c r="R62" i="1"/>
  <c r="R66" i="1"/>
  <c r="R70" i="1"/>
  <c r="R89" i="1"/>
  <c r="R93" i="1"/>
  <c r="R97" i="1"/>
  <c r="R101" i="1"/>
  <c r="R105" i="1"/>
  <c r="R109" i="1"/>
  <c r="R128" i="1"/>
  <c r="R132" i="1"/>
  <c r="R136" i="1"/>
  <c r="R140" i="1"/>
  <c r="R144" i="1"/>
  <c r="R148" i="1"/>
  <c r="R7" i="1"/>
  <c r="R13" i="1"/>
  <c r="R29" i="1"/>
  <c r="R60" i="1"/>
  <c r="R87" i="1"/>
  <c r="R95" i="1"/>
  <c r="R111" i="1"/>
  <c r="R138" i="1"/>
  <c r="R150" i="1"/>
  <c r="R8" i="1"/>
  <c r="R12" i="1"/>
  <c r="R16" i="1"/>
  <c r="R20" i="1"/>
  <c r="R24" i="1"/>
  <c r="R28" i="1"/>
  <c r="R47" i="1"/>
  <c r="R51" i="1"/>
  <c r="R55" i="1"/>
  <c r="R59" i="1"/>
  <c r="R63" i="1"/>
  <c r="R67" i="1"/>
  <c r="R71" i="1"/>
  <c r="R90" i="1"/>
  <c r="R94" i="1"/>
  <c r="R98" i="1"/>
  <c r="R102" i="1"/>
  <c r="R106" i="1"/>
  <c r="R110" i="1"/>
  <c r="R129" i="1"/>
  <c r="R133" i="1"/>
  <c r="R137" i="1"/>
  <c r="R141" i="1"/>
  <c r="R145" i="1"/>
  <c r="R149" i="1"/>
  <c r="R9" i="1"/>
  <c r="R21" i="1"/>
  <c r="R25" i="1"/>
  <c r="R52" i="1"/>
  <c r="R64" i="1"/>
  <c r="R91" i="1"/>
  <c r="R99" i="1"/>
  <c r="R107" i="1"/>
  <c r="R134" i="1"/>
  <c r="R146" i="1"/>
  <c r="H12" i="36" l="1"/>
  <c r="J12" i="36" s="1"/>
  <c r="D6" i="36"/>
  <c r="AD151" i="1"/>
  <c r="I101" i="39" s="1"/>
  <c r="Y151" i="1"/>
  <c r="AB151" i="1" s="1"/>
  <c r="S151" i="1"/>
  <c r="U151" i="1" s="1"/>
  <c r="AD150" i="1"/>
  <c r="I100" i="39" s="1"/>
  <c r="Y150" i="1"/>
  <c r="AB150" i="1" s="1"/>
  <c r="S150" i="1"/>
  <c r="U150" i="1" s="1"/>
  <c r="B100" i="39"/>
  <c r="AD149" i="1"/>
  <c r="I99" i="39" s="1"/>
  <c r="Y149" i="1"/>
  <c r="AB149" i="1" s="1"/>
  <c r="S149" i="1"/>
  <c r="V149" i="1" s="1"/>
  <c r="AD148" i="1"/>
  <c r="I98" i="39" s="1"/>
  <c r="Y148" i="1"/>
  <c r="AB148" i="1" s="1"/>
  <c r="S148" i="1"/>
  <c r="U148" i="1" s="1"/>
  <c r="B98" i="39"/>
  <c r="AD147" i="1"/>
  <c r="I97" i="39" s="1"/>
  <c r="Y147" i="1"/>
  <c r="AB147" i="1" s="1"/>
  <c r="S147" i="1"/>
  <c r="T147" i="1" s="1"/>
  <c r="AD146" i="1"/>
  <c r="I96" i="39" s="1"/>
  <c r="Y146" i="1"/>
  <c r="AB146" i="1" s="1"/>
  <c r="S146" i="1"/>
  <c r="T146" i="1" s="1"/>
  <c r="B96" i="39"/>
  <c r="AD145" i="1"/>
  <c r="I95" i="39" s="1"/>
  <c r="Y145" i="1"/>
  <c r="AB145" i="1" s="1"/>
  <c r="S145" i="1"/>
  <c r="T145" i="1" s="1"/>
  <c r="AD144" i="1"/>
  <c r="I94" i="39" s="1"/>
  <c r="Y144" i="1"/>
  <c r="AB144" i="1" s="1"/>
  <c r="S144" i="1"/>
  <c r="V144" i="1" s="1"/>
  <c r="B94" i="39"/>
  <c r="AD143" i="1"/>
  <c r="I93" i="39" s="1"/>
  <c r="Y143" i="1"/>
  <c r="AB143" i="1" s="1"/>
  <c r="S143" i="1"/>
  <c r="V143" i="1" s="1"/>
  <c r="AD142" i="1"/>
  <c r="I92" i="39" s="1"/>
  <c r="Y142" i="1"/>
  <c r="AB142" i="1" s="1"/>
  <c r="S142" i="1"/>
  <c r="U142" i="1" s="1"/>
  <c r="B92" i="39"/>
  <c r="AD141" i="1"/>
  <c r="I91" i="39" s="1"/>
  <c r="Y141" i="1"/>
  <c r="AB141" i="1" s="1"/>
  <c r="S141" i="1"/>
  <c r="V141" i="1" s="1"/>
  <c r="B91" i="39"/>
  <c r="AD140" i="1"/>
  <c r="I90" i="39" s="1"/>
  <c r="Y140" i="1"/>
  <c r="AB140" i="1" s="1"/>
  <c r="S140" i="1"/>
  <c r="V140" i="1" s="1"/>
  <c r="AD139" i="1"/>
  <c r="I89" i="39" s="1"/>
  <c r="Y139" i="1"/>
  <c r="AB139" i="1" s="1"/>
  <c r="S139" i="1"/>
  <c r="U139" i="1" s="1"/>
  <c r="AD138" i="1"/>
  <c r="I88" i="39" s="1"/>
  <c r="Y138" i="1"/>
  <c r="AB138" i="1" s="1"/>
  <c r="S138" i="1"/>
  <c r="U138" i="1" s="1"/>
  <c r="AD137" i="1"/>
  <c r="I87" i="39" s="1"/>
  <c r="Y137" i="1"/>
  <c r="AB137" i="1" s="1"/>
  <c r="S137" i="1"/>
  <c r="T137" i="1" s="1"/>
  <c r="B87" i="39"/>
  <c r="AD136" i="1"/>
  <c r="I86" i="39" s="1"/>
  <c r="Y136" i="1"/>
  <c r="AB136" i="1" s="1"/>
  <c r="S136" i="1"/>
  <c r="U136" i="1" s="1"/>
  <c r="AD135" i="1"/>
  <c r="I85" i="39" s="1"/>
  <c r="Y135" i="1"/>
  <c r="AB135" i="1" s="1"/>
  <c r="S135" i="1"/>
  <c r="V135" i="1" s="1"/>
  <c r="B85" i="39"/>
  <c r="AD134" i="1"/>
  <c r="I84" i="39" s="1"/>
  <c r="Y134" i="1"/>
  <c r="AB134" i="1" s="1"/>
  <c r="S134" i="1"/>
  <c r="U134" i="1" s="1"/>
  <c r="B84" i="39"/>
  <c r="AD133" i="1"/>
  <c r="I83" i="39" s="1"/>
  <c r="Y133" i="1"/>
  <c r="AB133" i="1" s="1"/>
  <c r="S133" i="1"/>
  <c r="V133" i="1" s="1"/>
  <c r="AD132" i="1"/>
  <c r="I82" i="39" s="1"/>
  <c r="Y132" i="1"/>
  <c r="AB132" i="1" s="1"/>
  <c r="S132" i="1"/>
  <c r="T132" i="1" s="1"/>
  <c r="AD131" i="1"/>
  <c r="I81" i="39" s="1"/>
  <c r="Y131" i="1"/>
  <c r="S131" i="1"/>
  <c r="U131" i="1" s="1"/>
  <c r="AD130" i="1"/>
  <c r="I80" i="39" s="1"/>
  <c r="Y130" i="1"/>
  <c r="AB130" i="1" s="1"/>
  <c r="S130" i="1"/>
  <c r="V130" i="1" s="1"/>
  <c r="AD129" i="1"/>
  <c r="I79" i="39" s="1"/>
  <c r="Y129" i="1"/>
  <c r="AB129" i="1" s="1"/>
  <c r="S129" i="1"/>
  <c r="T129" i="1" s="1"/>
  <c r="AD128" i="1"/>
  <c r="I78" i="39" s="1"/>
  <c r="Y128" i="1"/>
  <c r="AB128" i="1" s="1"/>
  <c r="S128" i="1"/>
  <c r="V128" i="1" s="1"/>
  <c r="B78" i="39"/>
  <c r="AD127" i="1"/>
  <c r="I77" i="39" s="1"/>
  <c r="Y127" i="1"/>
  <c r="AB127" i="1" s="1"/>
  <c r="S127" i="1"/>
  <c r="T127" i="1" s="1"/>
  <c r="AD111" i="1"/>
  <c r="I76" i="39" s="1"/>
  <c r="Y111" i="1"/>
  <c r="AB111" i="1" s="1"/>
  <c r="S111" i="1"/>
  <c r="U111" i="1" s="1"/>
  <c r="B76" i="39"/>
  <c r="AD110" i="1"/>
  <c r="I75" i="39" s="1"/>
  <c r="Y110" i="1"/>
  <c r="AB110" i="1" s="1"/>
  <c r="S110" i="1"/>
  <c r="V110" i="1" s="1"/>
  <c r="B75" i="39"/>
  <c r="AD109" i="1"/>
  <c r="I74" i="39" s="1"/>
  <c r="Y109" i="1"/>
  <c r="AB109" i="1" s="1"/>
  <c r="S109" i="1"/>
  <c r="U109" i="1" s="1"/>
  <c r="AD108" i="1"/>
  <c r="I73" i="39" s="1"/>
  <c r="Y108" i="1"/>
  <c r="AB108" i="1" s="1"/>
  <c r="S108" i="1"/>
  <c r="T108" i="1" s="1"/>
  <c r="AD107" i="1"/>
  <c r="I72" i="39" s="1"/>
  <c r="Y107" i="1"/>
  <c r="AB107" i="1" s="1"/>
  <c r="S107" i="1"/>
  <c r="T107" i="1" s="1"/>
  <c r="B72" i="39"/>
  <c r="AD106" i="1"/>
  <c r="I71" i="39" s="1"/>
  <c r="Y106" i="1"/>
  <c r="AB106" i="1" s="1"/>
  <c r="S106" i="1"/>
  <c r="T106" i="1" s="1"/>
  <c r="B71" i="39"/>
  <c r="AD105" i="1"/>
  <c r="I70" i="39" s="1"/>
  <c r="Y105" i="1"/>
  <c r="AB105" i="1" s="1"/>
  <c r="S105" i="1"/>
  <c r="V105" i="1" s="1"/>
  <c r="AD104" i="1"/>
  <c r="I69" i="39" s="1"/>
  <c r="Y104" i="1"/>
  <c r="AB104" i="1" s="1"/>
  <c r="S104" i="1"/>
  <c r="V104" i="1" s="1"/>
  <c r="AD103" i="1"/>
  <c r="I68" i="39" s="1"/>
  <c r="Y103" i="1"/>
  <c r="AB103" i="1" s="1"/>
  <c r="S103" i="1"/>
  <c r="U103" i="1" s="1"/>
  <c r="AD102" i="1"/>
  <c r="I67" i="39" s="1"/>
  <c r="Y102" i="1"/>
  <c r="AB102" i="1" s="1"/>
  <c r="S102" i="1"/>
  <c r="T102" i="1" s="1"/>
  <c r="AD101" i="1"/>
  <c r="I66" i="39" s="1"/>
  <c r="Y101" i="1"/>
  <c r="AB101" i="1" s="1"/>
  <c r="S101" i="1"/>
  <c r="U101" i="1" s="1"/>
  <c r="B66" i="39"/>
  <c r="AD100" i="1"/>
  <c r="I65" i="39" s="1"/>
  <c r="Y100" i="1"/>
  <c r="AB100" i="1" s="1"/>
  <c r="S100" i="1"/>
  <c r="T100" i="1" s="1"/>
  <c r="AD99" i="1"/>
  <c r="I64" i="39" s="1"/>
  <c r="Y99" i="1"/>
  <c r="AB99" i="1" s="1"/>
  <c r="S99" i="1"/>
  <c r="T99" i="1" s="1"/>
  <c r="B64" i="39"/>
  <c r="AD98" i="1"/>
  <c r="I63" i="39" s="1"/>
  <c r="Y98" i="1"/>
  <c r="AB98" i="1" s="1"/>
  <c r="S98" i="1"/>
  <c r="T98" i="1" s="1"/>
  <c r="AD97" i="1"/>
  <c r="I62" i="39" s="1"/>
  <c r="Y97" i="1"/>
  <c r="AB97" i="1" s="1"/>
  <c r="S97" i="1"/>
  <c r="V97" i="1" s="1"/>
  <c r="B62" i="39"/>
  <c r="AD96" i="1"/>
  <c r="I61" i="39" s="1"/>
  <c r="Y96" i="1"/>
  <c r="AB96" i="1" s="1"/>
  <c r="S96" i="1"/>
  <c r="V96" i="1" s="1"/>
  <c r="B61" i="39"/>
  <c r="AD95" i="1"/>
  <c r="I60" i="39" s="1"/>
  <c r="Y95" i="1"/>
  <c r="AB95" i="1" s="1"/>
  <c r="S95" i="1"/>
  <c r="U95" i="1" s="1"/>
  <c r="AD94" i="1"/>
  <c r="I59" i="39" s="1"/>
  <c r="Y94" i="1"/>
  <c r="AB94" i="1" s="1"/>
  <c r="S94" i="1"/>
  <c r="V94" i="1" s="1"/>
  <c r="AD93" i="1"/>
  <c r="I58" i="39" s="1"/>
  <c r="Y93" i="1"/>
  <c r="AB93" i="1" s="1"/>
  <c r="S93" i="1"/>
  <c r="U93" i="1" s="1"/>
  <c r="AD92" i="1"/>
  <c r="I57" i="39" s="1"/>
  <c r="Y92" i="1"/>
  <c r="AB92" i="1" s="1"/>
  <c r="S92" i="1"/>
  <c r="U92" i="1" s="1"/>
  <c r="AD91" i="1"/>
  <c r="I56" i="39" s="1"/>
  <c r="Y91" i="1"/>
  <c r="AB91" i="1" s="1"/>
  <c r="S91" i="1"/>
  <c r="V91" i="1" s="1"/>
  <c r="B56" i="39"/>
  <c r="AD90" i="1"/>
  <c r="I55" i="39" s="1"/>
  <c r="Y90" i="1"/>
  <c r="AB90" i="1" s="1"/>
  <c r="S90" i="1"/>
  <c r="V90" i="1" s="1"/>
  <c r="B55" i="39"/>
  <c r="AD89" i="1"/>
  <c r="I54" i="39" s="1"/>
  <c r="Y89" i="1"/>
  <c r="AB89" i="1" s="1"/>
  <c r="S89" i="1"/>
  <c r="T89" i="1" s="1"/>
  <c r="AD88" i="1"/>
  <c r="I53" i="39" s="1"/>
  <c r="Y88" i="1"/>
  <c r="AB88" i="1" s="1"/>
  <c r="S88" i="1"/>
  <c r="V88" i="1" s="1"/>
  <c r="AD87" i="1"/>
  <c r="I52" i="39" s="1"/>
  <c r="Y87" i="1"/>
  <c r="AB87" i="1" s="1"/>
  <c r="S87" i="1"/>
  <c r="U87" i="1" s="1"/>
  <c r="AD71" i="1"/>
  <c r="I51" i="39" s="1"/>
  <c r="Y71" i="1"/>
  <c r="AB71" i="1" s="1"/>
  <c r="S71" i="1"/>
  <c r="U71" i="1" s="1"/>
  <c r="B51" i="39"/>
  <c r="AD70" i="1"/>
  <c r="I50" i="39" s="1"/>
  <c r="Y70" i="1"/>
  <c r="AB70" i="1" s="1"/>
  <c r="S70" i="1"/>
  <c r="V70" i="1" s="1"/>
  <c r="AD69" i="1"/>
  <c r="I49" i="39" s="1"/>
  <c r="Y69" i="1"/>
  <c r="AB69" i="1" s="1"/>
  <c r="S69" i="1"/>
  <c r="U69" i="1" s="1"/>
  <c r="AD68" i="1"/>
  <c r="I48" i="39" s="1"/>
  <c r="Y68" i="1"/>
  <c r="AB68" i="1" s="1"/>
  <c r="S68" i="1"/>
  <c r="U68" i="1" s="1"/>
  <c r="AD67" i="1"/>
  <c r="I47" i="39" s="1"/>
  <c r="Y67" i="1"/>
  <c r="AB67" i="1" s="1"/>
  <c r="S67" i="1"/>
  <c r="V67" i="1" s="1"/>
  <c r="AD66" i="1"/>
  <c r="I46" i="39" s="1"/>
  <c r="Y66" i="1"/>
  <c r="AB66" i="1" s="1"/>
  <c r="S66" i="1"/>
  <c r="U66" i="1" s="1"/>
  <c r="AD65" i="1"/>
  <c r="I45" i="39" s="1"/>
  <c r="Y65" i="1"/>
  <c r="AB65" i="1" s="1"/>
  <c r="S65" i="1"/>
  <c r="V65" i="1" s="1"/>
  <c r="B45" i="39"/>
  <c r="AD64" i="1"/>
  <c r="I44" i="39" s="1"/>
  <c r="Y64" i="1"/>
  <c r="AB64" i="1" s="1"/>
  <c r="S64" i="1"/>
  <c r="V64" i="1" s="1"/>
  <c r="AD63" i="1"/>
  <c r="I43" i="39" s="1"/>
  <c r="Y63" i="1"/>
  <c r="AB63" i="1" s="1"/>
  <c r="S63" i="1"/>
  <c r="U63" i="1" s="1"/>
  <c r="B43" i="39"/>
  <c r="AD62" i="1"/>
  <c r="I42" i="39" s="1"/>
  <c r="Y62" i="1"/>
  <c r="AB62" i="1" s="1"/>
  <c r="S62" i="1"/>
  <c r="U62" i="1" s="1"/>
  <c r="AD61" i="1"/>
  <c r="I41" i="39" s="1"/>
  <c r="Y61" i="1"/>
  <c r="AB61" i="1" s="1"/>
  <c r="S61" i="1"/>
  <c r="T61" i="1" s="1"/>
  <c r="AD60" i="1"/>
  <c r="I40" i="39" s="1"/>
  <c r="Y60" i="1"/>
  <c r="AB60" i="1" s="1"/>
  <c r="S60" i="1"/>
  <c r="V60" i="1" s="1"/>
  <c r="AD59" i="1"/>
  <c r="I39" i="39" s="1"/>
  <c r="Y59" i="1"/>
  <c r="AB59" i="1" s="1"/>
  <c r="S59" i="1"/>
  <c r="U59" i="1" s="1"/>
  <c r="B39" i="39"/>
  <c r="AD58" i="1"/>
  <c r="I38" i="39" s="1"/>
  <c r="Y58" i="1"/>
  <c r="AB58" i="1" s="1"/>
  <c r="S58" i="1"/>
  <c r="U58" i="1" s="1"/>
  <c r="AD57" i="1"/>
  <c r="I37" i="39" s="1"/>
  <c r="Y57" i="1"/>
  <c r="AB57" i="1" s="1"/>
  <c r="S57" i="1"/>
  <c r="T57" i="1" s="1"/>
  <c r="AD56" i="1"/>
  <c r="I36" i="39" s="1"/>
  <c r="Y56" i="1"/>
  <c r="AB56" i="1" s="1"/>
  <c r="S56" i="1"/>
  <c r="T56" i="1" s="1"/>
  <c r="AD55" i="1"/>
  <c r="I35" i="39" s="1"/>
  <c r="Y55" i="1"/>
  <c r="AB55" i="1" s="1"/>
  <c r="S55" i="1"/>
  <c r="V55" i="1" s="1"/>
  <c r="AD54" i="1"/>
  <c r="I34" i="39" s="1"/>
  <c r="Y54" i="1"/>
  <c r="AB54" i="1" s="1"/>
  <c r="S54" i="1"/>
  <c r="U54" i="1" s="1"/>
  <c r="AD53" i="1"/>
  <c r="I33" i="39" s="1"/>
  <c r="Y53" i="1"/>
  <c r="AB53" i="1" s="1"/>
  <c r="S53" i="1"/>
  <c r="T53" i="1" s="1"/>
  <c r="AD52" i="1"/>
  <c r="I32" i="39" s="1"/>
  <c r="Y52" i="1"/>
  <c r="AB52" i="1" s="1"/>
  <c r="S52" i="1"/>
  <c r="T52" i="1" s="1"/>
  <c r="AD51" i="1"/>
  <c r="I31" i="39" s="1"/>
  <c r="Y51" i="1"/>
  <c r="AB51" i="1" s="1"/>
  <c r="S51" i="1"/>
  <c r="V51" i="1" s="1"/>
  <c r="AD50" i="1"/>
  <c r="I30" i="39" s="1"/>
  <c r="Y50" i="1"/>
  <c r="AB50" i="1" s="1"/>
  <c r="S50" i="1"/>
  <c r="V50" i="1" s="1"/>
  <c r="B30" i="39"/>
  <c r="AD49" i="1"/>
  <c r="I29" i="39" s="1"/>
  <c r="Y49" i="1"/>
  <c r="AB49" i="1" s="1"/>
  <c r="S49" i="1"/>
  <c r="U49" i="1" s="1"/>
  <c r="B29" i="39"/>
  <c r="AD48" i="1"/>
  <c r="I28" i="39" s="1"/>
  <c r="Y48" i="1"/>
  <c r="AB48" i="1" s="1"/>
  <c r="S48" i="1"/>
  <c r="V48" i="1" s="1"/>
  <c r="AD47" i="1"/>
  <c r="I27" i="39" s="1"/>
  <c r="Y47" i="1"/>
  <c r="AB47" i="1" s="1"/>
  <c r="S47" i="1"/>
  <c r="U47" i="1" s="1"/>
  <c r="B3" i="39"/>
  <c r="T8" i="1"/>
  <c r="Y8" i="1"/>
  <c r="AB8" i="1" s="1"/>
  <c r="AD8" i="1"/>
  <c r="I3" i="39" s="1"/>
  <c r="B4" i="39"/>
  <c r="S9" i="1"/>
  <c r="T9" i="1" s="1"/>
  <c r="Y9" i="1"/>
  <c r="AB9" i="1" s="1"/>
  <c r="AD9" i="1"/>
  <c r="I4" i="39" s="1"/>
  <c r="B5" i="39"/>
  <c r="S10" i="1"/>
  <c r="T10" i="1" s="1"/>
  <c r="Y10" i="1"/>
  <c r="AB10" i="1" s="1"/>
  <c r="AD10" i="1"/>
  <c r="I5" i="39" s="1"/>
  <c r="B6" i="39"/>
  <c r="S11" i="1"/>
  <c r="U11" i="1" s="1"/>
  <c r="Y11" i="1"/>
  <c r="AB11" i="1" s="1"/>
  <c r="AD11" i="1"/>
  <c r="I6" i="39" s="1"/>
  <c r="S12" i="1"/>
  <c r="V12" i="1" s="1"/>
  <c r="Y12" i="1"/>
  <c r="AD12" i="1"/>
  <c r="I7" i="39" s="1"/>
  <c r="B8" i="39"/>
  <c r="S13" i="1"/>
  <c r="U13" i="1" s="1"/>
  <c r="Y13" i="1"/>
  <c r="AB13" i="1" s="1"/>
  <c r="AD13" i="1"/>
  <c r="I8" i="39" s="1"/>
  <c r="S14" i="1"/>
  <c r="T14" i="1" s="1"/>
  <c r="Y14" i="1"/>
  <c r="AB14" i="1" s="1"/>
  <c r="AD14" i="1"/>
  <c r="I9" i="39" s="1"/>
  <c r="B10" i="39"/>
  <c r="S15" i="1"/>
  <c r="T15" i="1" s="1"/>
  <c r="Y15" i="1"/>
  <c r="AB15" i="1" s="1"/>
  <c r="AD15" i="1"/>
  <c r="I10" i="39" s="1"/>
  <c r="S16" i="1"/>
  <c r="V16" i="1" s="1"/>
  <c r="Y16" i="1"/>
  <c r="AD16" i="1"/>
  <c r="I11" i="39" s="1"/>
  <c r="S17" i="1"/>
  <c r="T17" i="1" s="1"/>
  <c r="Y17" i="1"/>
  <c r="AD17" i="1"/>
  <c r="I12" i="39" s="1"/>
  <c r="S18" i="1"/>
  <c r="V18" i="1" s="1"/>
  <c r="Y18" i="1"/>
  <c r="AB18" i="1" s="1"/>
  <c r="AD18" i="1"/>
  <c r="I13" i="39" s="1"/>
  <c r="S19" i="1"/>
  <c r="T19" i="1" s="1"/>
  <c r="Y19" i="1"/>
  <c r="AD19" i="1"/>
  <c r="I14" i="39" s="1"/>
  <c r="B15" i="39"/>
  <c r="S20" i="1"/>
  <c r="V20" i="1" s="1"/>
  <c r="Y20" i="1"/>
  <c r="AD20" i="1"/>
  <c r="I15" i="39" s="1"/>
  <c r="B16" i="39"/>
  <c r="S21" i="1"/>
  <c r="V21" i="1" s="1"/>
  <c r="Y21" i="1"/>
  <c r="AB21" i="1" s="1"/>
  <c r="AD21" i="1"/>
  <c r="I16" i="39" s="1"/>
  <c r="B17" i="39"/>
  <c r="S22" i="1"/>
  <c r="V22" i="1" s="1"/>
  <c r="Y22" i="1"/>
  <c r="AB22" i="1" s="1"/>
  <c r="AD22" i="1"/>
  <c r="I17" i="39" s="1"/>
  <c r="B18" i="39"/>
  <c r="S23" i="1"/>
  <c r="U23" i="1" s="1"/>
  <c r="Y23" i="1"/>
  <c r="AB23" i="1" s="1"/>
  <c r="AD23" i="1"/>
  <c r="I18" i="39" s="1"/>
  <c r="S24" i="1"/>
  <c r="V24" i="1" s="1"/>
  <c r="Y24" i="1"/>
  <c r="AD24" i="1"/>
  <c r="I19" i="39" s="1"/>
  <c r="S25" i="1"/>
  <c r="T25" i="1" s="1"/>
  <c r="Y25" i="1"/>
  <c r="AD25" i="1"/>
  <c r="I20" i="39" s="1"/>
  <c r="B21" i="39"/>
  <c r="S26" i="1"/>
  <c r="V26" i="1" s="1"/>
  <c r="Y26" i="1"/>
  <c r="AD26" i="1"/>
  <c r="I21" i="39" s="1"/>
  <c r="S27" i="1"/>
  <c r="T27" i="1" s="1"/>
  <c r="Y27" i="1"/>
  <c r="AB27" i="1" s="1"/>
  <c r="AD27" i="1"/>
  <c r="I22" i="39" s="1"/>
  <c r="S28" i="1"/>
  <c r="V28" i="1" s="1"/>
  <c r="Y28" i="1"/>
  <c r="AB28" i="1" s="1"/>
  <c r="AD28" i="1"/>
  <c r="I23" i="39" s="1"/>
  <c r="S29" i="1"/>
  <c r="U29" i="1" s="1"/>
  <c r="Y29" i="1"/>
  <c r="AD29" i="1"/>
  <c r="I24" i="39" s="1"/>
  <c r="B25" i="39"/>
  <c r="S30" i="1"/>
  <c r="V30" i="1" s="1"/>
  <c r="Y30" i="1"/>
  <c r="AB30" i="1" s="1"/>
  <c r="AD30" i="1"/>
  <c r="I25" i="39" s="1"/>
  <c r="S31" i="1"/>
  <c r="T31" i="1" s="1"/>
  <c r="Y31" i="1"/>
  <c r="AD31" i="1"/>
  <c r="I26" i="39" s="1"/>
  <c r="T32" i="1"/>
  <c r="U32" i="1"/>
  <c r="V32" i="1"/>
  <c r="T33" i="1"/>
  <c r="U33" i="1"/>
  <c r="V33" i="1"/>
  <c r="T34" i="1"/>
  <c r="U34" i="1"/>
  <c r="V34" i="1"/>
  <c r="T35" i="1"/>
  <c r="U35" i="1"/>
  <c r="V35" i="1"/>
  <c r="T36" i="1"/>
  <c r="U36" i="1"/>
  <c r="V36" i="1"/>
  <c r="T37" i="1"/>
  <c r="U37" i="1"/>
  <c r="V37" i="1"/>
  <c r="T38" i="1"/>
  <c r="U38" i="1"/>
  <c r="V38" i="1"/>
  <c r="T39" i="1"/>
  <c r="U39" i="1"/>
  <c r="V39" i="1"/>
  <c r="T40" i="1"/>
  <c r="U40" i="1"/>
  <c r="V40" i="1"/>
  <c r="T41" i="1"/>
  <c r="U41" i="1"/>
  <c r="V41" i="1"/>
  <c r="T42" i="1"/>
  <c r="U42" i="1"/>
  <c r="V42" i="1"/>
  <c r="T43" i="1"/>
  <c r="U43" i="1"/>
  <c r="V43" i="1"/>
  <c r="T44" i="1"/>
  <c r="U44" i="1"/>
  <c r="V44" i="1"/>
  <c r="T45" i="1"/>
  <c r="U45" i="1"/>
  <c r="V45" i="1"/>
  <c r="T46" i="1"/>
  <c r="U46" i="1"/>
  <c r="V46" i="1"/>
  <c r="T72" i="1"/>
  <c r="U72" i="1"/>
  <c r="V72" i="1"/>
  <c r="T73" i="1"/>
  <c r="U73" i="1"/>
  <c r="V73" i="1"/>
  <c r="T74" i="1"/>
  <c r="U74" i="1"/>
  <c r="V74" i="1"/>
  <c r="T75" i="1"/>
  <c r="U75" i="1"/>
  <c r="V75" i="1"/>
  <c r="T76" i="1"/>
  <c r="U76" i="1"/>
  <c r="V76" i="1"/>
  <c r="T77" i="1"/>
  <c r="U77" i="1"/>
  <c r="V77" i="1"/>
  <c r="T78" i="1"/>
  <c r="U78" i="1"/>
  <c r="V78" i="1"/>
  <c r="T79" i="1"/>
  <c r="U79" i="1"/>
  <c r="V79" i="1"/>
  <c r="T80" i="1"/>
  <c r="U80" i="1"/>
  <c r="V80" i="1"/>
  <c r="T81" i="1"/>
  <c r="U81" i="1"/>
  <c r="V81" i="1"/>
  <c r="T82" i="1"/>
  <c r="U82" i="1"/>
  <c r="V82" i="1"/>
  <c r="T83" i="1"/>
  <c r="U83" i="1"/>
  <c r="V83" i="1"/>
  <c r="T84" i="1"/>
  <c r="U84" i="1"/>
  <c r="V84" i="1"/>
  <c r="T85" i="1"/>
  <c r="U85" i="1"/>
  <c r="V85" i="1"/>
  <c r="T86" i="1"/>
  <c r="U86" i="1"/>
  <c r="V86" i="1"/>
  <c r="T112" i="1"/>
  <c r="U112" i="1"/>
  <c r="V112" i="1"/>
  <c r="T113" i="1"/>
  <c r="U113" i="1"/>
  <c r="V113" i="1"/>
  <c r="T114" i="1"/>
  <c r="U114" i="1"/>
  <c r="V114" i="1"/>
  <c r="T115" i="1"/>
  <c r="U115" i="1"/>
  <c r="V115" i="1"/>
  <c r="T116" i="1"/>
  <c r="U116" i="1"/>
  <c r="V116" i="1"/>
  <c r="T117" i="1"/>
  <c r="U117" i="1"/>
  <c r="V117" i="1"/>
  <c r="T118" i="1"/>
  <c r="U118" i="1"/>
  <c r="V118" i="1"/>
  <c r="T119" i="1"/>
  <c r="U119" i="1"/>
  <c r="V119" i="1"/>
  <c r="T120" i="1"/>
  <c r="U120" i="1"/>
  <c r="V120" i="1"/>
  <c r="T121" i="1"/>
  <c r="U121" i="1"/>
  <c r="V121" i="1"/>
  <c r="T122" i="1"/>
  <c r="U122" i="1"/>
  <c r="V122" i="1"/>
  <c r="T123" i="1"/>
  <c r="U123" i="1"/>
  <c r="V123" i="1"/>
  <c r="T124" i="1"/>
  <c r="U124" i="1"/>
  <c r="V124" i="1"/>
  <c r="T125" i="1"/>
  <c r="U125" i="1"/>
  <c r="V125" i="1"/>
  <c r="T126" i="1"/>
  <c r="U126" i="1"/>
  <c r="V126" i="1"/>
  <c r="AD7" i="1"/>
  <c r="I2" i="39" s="1"/>
  <c r="S7" i="1"/>
  <c r="T7" i="1" s="1"/>
  <c r="H72" i="1"/>
  <c r="H80" i="1"/>
  <c r="H112" i="1"/>
  <c r="H120" i="1"/>
  <c r="H152" i="1"/>
  <c r="H160" i="1"/>
  <c r="B2" i="39"/>
  <c r="Y7" i="1"/>
  <c r="AB7" i="1" s="1"/>
  <c r="J124" i="1"/>
  <c r="C124" i="1"/>
  <c r="J123" i="1"/>
  <c r="C123" i="1"/>
  <c r="J84" i="1"/>
  <c r="C84" i="1"/>
  <c r="J83" i="1"/>
  <c r="C83" i="1"/>
  <c r="F79" i="1"/>
  <c r="C78" i="1"/>
  <c r="C118" i="1"/>
  <c r="C158" i="1"/>
  <c r="T109" i="1"/>
  <c r="AA140" i="1"/>
  <c r="F90" i="39" s="1"/>
  <c r="N16" i="39" l="1"/>
  <c r="O16" i="39" s="1"/>
  <c r="Q16" i="39"/>
  <c r="R16" i="39" s="1"/>
  <c r="Q78" i="39"/>
  <c r="R78" i="39" s="1"/>
  <c r="N78" i="39"/>
  <c r="O78" i="39" s="1"/>
  <c r="Q25" i="39"/>
  <c r="R25" i="39" s="1"/>
  <c r="N25" i="39"/>
  <c r="O25" i="39" s="1"/>
  <c r="N29" i="39"/>
  <c r="O29" i="39" s="1"/>
  <c r="Q29" i="39"/>
  <c r="R29" i="39" s="1"/>
  <c r="N30" i="39"/>
  <c r="O30" i="39" s="1"/>
  <c r="Q30" i="39"/>
  <c r="R30" i="39" s="1"/>
  <c r="N39" i="39"/>
  <c r="O39" i="39" s="1"/>
  <c r="Q39" i="39"/>
  <c r="R39" i="39" s="1"/>
  <c r="Q45" i="39"/>
  <c r="R45" i="39" s="1"/>
  <c r="N45" i="39"/>
  <c r="O45" i="39" s="1"/>
  <c r="N55" i="39"/>
  <c r="O55" i="39" s="1"/>
  <c r="Q55" i="39"/>
  <c r="R55" i="39" s="1"/>
  <c r="Q56" i="39"/>
  <c r="R56" i="39" s="1"/>
  <c r="N56" i="39"/>
  <c r="O56" i="39" s="1"/>
  <c r="Q61" i="39"/>
  <c r="R61" i="39" s="1"/>
  <c r="N61" i="39"/>
  <c r="O61" i="39" s="1"/>
  <c r="N62" i="39"/>
  <c r="O62" i="39" s="1"/>
  <c r="Q62" i="39"/>
  <c r="R62" i="39" s="1"/>
  <c r="Q75" i="39"/>
  <c r="R75" i="39" s="1"/>
  <c r="N75" i="39"/>
  <c r="O75" i="39" s="1"/>
  <c r="N76" i="39"/>
  <c r="O76" i="39" s="1"/>
  <c r="Q76" i="39"/>
  <c r="R76" i="39" s="1"/>
  <c r="N96" i="39"/>
  <c r="O96" i="39" s="1"/>
  <c r="Q96" i="39"/>
  <c r="R96" i="39" s="1"/>
  <c r="N18" i="39"/>
  <c r="O18" i="39" s="1"/>
  <c r="Q18" i="39"/>
  <c r="R18" i="39" s="1"/>
  <c r="N15" i="39"/>
  <c r="O15" i="39" s="1"/>
  <c r="Q15" i="39"/>
  <c r="R15" i="39" s="1"/>
  <c r="N64" i="39"/>
  <c r="O64" i="39" s="1"/>
  <c r="Q64" i="39"/>
  <c r="R64" i="39" s="1"/>
  <c r="N98" i="39"/>
  <c r="O98" i="39" s="1"/>
  <c r="Q98" i="39"/>
  <c r="R98" i="39" s="1"/>
  <c r="N21" i="39"/>
  <c r="O21" i="39" s="1"/>
  <c r="Q21" i="39"/>
  <c r="R21" i="39" s="1"/>
  <c r="N6" i="39"/>
  <c r="O6" i="39" s="1"/>
  <c r="Q6" i="39"/>
  <c r="R6" i="39" s="1"/>
  <c r="N5" i="39"/>
  <c r="O5" i="39" s="1"/>
  <c r="Q5" i="39"/>
  <c r="R5" i="39" s="1"/>
  <c r="N3" i="39"/>
  <c r="O3" i="39" s="1"/>
  <c r="Q3" i="39"/>
  <c r="R3" i="39" s="1"/>
  <c r="N43" i="39"/>
  <c r="O43" i="39" s="1"/>
  <c r="Q43" i="39"/>
  <c r="R43" i="39" s="1"/>
  <c r="N87" i="39"/>
  <c r="O87" i="39" s="1"/>
  <c r="Q87" i="39"/>
  <c r="R87" i="39" s="1"/>
  <c r="Q94" i="39"/>
  <c r="R94" i="39" s="1"/>
  <c r="N94" i="39"/>
  <c r="O94" i="39" s="1"/>
  <c r="Q17" i="39"/>
  <c r="R17" i="39" s="1"/>
  <c r="N17" i="39"/>
  <c r="O17" i="39" s="1"/>
  <c r="N10" i="39"/>
  <c r="O10" i="39" s="1"/>
  <c r="Q10" i="39"/>
  <c r="R10" i="39" s="1"/>
  <c r="N51" i="39"/>
  <c r="O51" i="39" s="1"/>
  <c r="Q51" i="39"/>
  <c r="R51" i="39" s="1"/>
  <c r="N8" i="39"/>
  <c r="O8" i="39" s="1"/>
  <c r="Q8" i="39"/>
  <c r="R8" i="39" s="1"/>
  <c r="N66" i="39"/>
  <c r="O66" i="39" s="1"/>
  <c r="Q66" i="39"/>
  <c r="R66" i="39" s="1"/>
  <c r="N71" i="39"/>
  <c r="O71" i="39" s="1"/>
  <c r="Q71" i="39"/>
  <c r="R71" i="39" s="1"/>
  <c r="N72" i="39"/>
  <c r="O72" i="39" s="1"/>
  <c r="Q72" i="39"/>
  <c r="R72" i="39" s="1"/>
  <c r="N84" i="39"/>
  <c r="O84" i="39" s="1"/>
  <c r="Q84" i="39"/>
  <c r="R84" i="39" s="1"/>
  <c r="N85" i="39"/>
  <c r="O85" i="39" s="1"/>
  <c r="Q85" i="39"/>
  <c r="R85" i="39" s="1"/>
  <c r="Q91" i="39"/>
  <c r="R91" i="39" s="1"/>
  <c r="N91" i="39"/>
  <c r="O91" i="39" s="1"/>
  <c r="N92" i="39"/>
  <c r="O92" i="39" s="1"/>
  <c r="Q92" i="39"/>
  <c r="R92" i="39" s="1"/>
  <c r="N100" i="39"/>
  <c r="O100" i="39" s="1"/>
  <c r="Q100" i="39"/>
  <c r="R100" i="39" s="1"/>
  <c r="Q4" i="39"/>
  <c r="R4" i="39" s="1"/>
  <c r="N4" i="39"/>
  <c r="N2" i="39"/>
  <c r="Q2" i="39"/>
  <c r="U129" i="1"/>
  <c r="AB131" i="1"/>
  <c r="G81" i="39" s="1"/>
  <c r="AA31" i="1"/>
  <c r="F26" i="39" s="1"/>
  <c r="AB31" i="1"/>
  <c r="G26" i="39" s="1"/>
  <c r="AA29" i="1"/>
  <c r="F24" i="39" s="1"/>
  <c r="AB29" i="1"/>
  <c r="G24" i="39" s="1"/>
  <c r="AC26" i="1"/>
  <c r="H21" i="39" s="1"/>
  <c r="AB26" i="1"/>
  <c r="G21" i="39" s="1"/>
  <c r="AF24" i="1"/>
  <c r="AB24" i="1"/>
  <c r="G19" i="39" s="1"/>
  <c r="AA25" i="1"/>
  <c r="F20" i="39" s="1"/>
  <c r="AB25" i="1"/>
  <c r="G20" i="39" s="1"/>
  <c r="AF20" i="1"/>
  <c r="AB20" i="1"/>
  <c r="G15" i="39" s="1"/>
  <c r="AF19" i="1"/>
  <c r="AB19" i="1"/>
  <c r="G14" i="39" s="1"/>
  <c r="AB16" i="1"/>
  <c r="G11" i="39" s="1"/>
  <c r="AC17" i="1"/>
  <c r="H12" i="39" s="1"/>
  <c r="AB17" i="1"/>
  <c r="G12" i="39" s="1"/>
  <c r="AA12" i="1"/>
  <c r="F7" i="39" s="1"/>
  <c r="AB12" i="1"/>
  <c r="G7" i="39" s="1"/>
  <c r="T143" i="1"/>
  <c r="T148" i="1"/>
  <c r="U143" i="1"/>
  <c r="T141" i="1"/>
  <c r="U97" i="1"/>
  <c r="U132" i="1"/>
  <c r="V101" i="1"/>
  <c r="T151" i="1"/>
  <c r="V106" i="1"/>
  <c r="V95" i="1"/>
  <c r="V137" i="1"/>
  <c r="T136" i="1"/>
  <c r="T47" i="1"/>
  <c r="U53" i="1"/>
  <c r="U88" i="1"/>
  <c r="V111" i="1"/>
  <c r="T105" i="1"/>
  <c r="T97" i="1"/>
  <c r="T128" i="1"/>
  <c r="U141" i="1"/>
  <c r="U149" i="1"/>
  <c r="U110" i="1"/>
  <c r="U106" i="1"/>
  <c r="U105" i="1"/>
  <c r="V99" i="1"/>
  <c r="V148" i="1"/>
  <c r="U145" i="1"/>
  <c r="V136" i="1"/>
  <c r="V139" i="1"/>
  <c r="T139" i="1"/>
  <c r="V56" i="1"/>
  <c r="T111" i="1"/>
  <c r="U99" i="1"/>
  <c r="V109" i="1"/>
  <c r="U137" i="1"/>
  <c r="U128" i="1"/>
  <c r="V129" i="1"/>
  <c r="T149" i="1"/>
  <c r="AF12" i="1"/>
  <c r="U52" i="1"/>
  <c r="V151" i="1"/>
  <c r="V108" i="1"/>
  <c r="U94" i="1"/>
  <c r="V63" i="1"/>
  <c r="AC25" i="1"/>
  <c r="H20" i="39" s="1"/>
  <c r="V69" i="1"/>
  <c r="T101" i="1"/>
  <c r="T95" i="1"/>
  <c r="U91" i="1"/>
  <c r="U144" i="1"/>
  <c r="V132" i="1"/>
  <c r="V145" i="1"/>
  <c r="V53" i="1"/>
  <c r="V68" i="1"/>
  <c r="U56" i="1"/>
  <c r="T91" i="1"/>
  <c r="AA20" i="1"/>
  <c r="F15" i="39" s="1"/>
  <c r="T51" i="1"/>
  <c r="AF16" i="1"/>
  <c r="V52" i="1"/>
  <c r="T69" i="1"/>
  <c r="T87" i="1"/>
  <c r="AF26" i="1"/>
  <c r="AF25" i="1"/>
  <c r="V49" i="1"/>
  <c r="V17" i="1"/>
  <c r="V19" i="1"/>
  <c r="T22" i="1"/>
  <c r="U17" i="1"/>
  <c r="U31" i="1"/>
  <c r="T23" i="1"/>
  <c r="U28" i="1"/>
  <c r="V15" i="1"/>
  <c r="T18" i="1"/>
  <c r="V31" i="1"/>
  <c r="U30" i="1"/>
  <c r="V13" i="1"/>
  <c r="U26" i="1"/>
  <c r="T21" i="1"/>
  <c r="V23" i="1"/>
  <c r="V27" i="1"/>
  <c r="T13" i="1"/>
  <c r="T28" i="1"/>
  <c r="V25" i="1"/>
  <c r="T26" i="1"/>
  <c r="T59" i="1"/>
  <c r="V58" i="1"/>
  <c r="AF17" i="1"/>
  <c r="AA16" i="1"/>
  <c r="F11" i="39" s="1"/>
  <c r="U57" i="1"/>
  <c r="U61" i="1"/>
  <c r="T49" i="1"/>
  <c r="V87" i="1"/>
  <c r="T50" i="1"/>
  <c r="U48" i="1"/>
  <c r="V89" i="1"/>
  <c r="W150" i="1"/>
  <c r="D27" i="39"/>
  <c r="Z47" i="1"/>
  <c r="E27" i="39" s="1"/>
  <c r="D28" i="39"/>
  <c r="Z48" i="1"/>
  <c r="E28" i="39" s="1"/>
  <c r="D29" i="39"/>
  <c r="Z49" i="1"/>
  <c r="E29" i="39" s="1"/>
  <c r="D30" i="39"/>
  <c r="Z50" i="1"/>
  <c r="E30" i="39" s="1"/>
  <c r="D31" i="39"/>
  <c r="Z51" i="1"/>
  <c r="E31" i="39" s="1"/>
  <c r="D32" i="39"/>
  <c r="Z52" i="1"/>
  <c r="E32" i="39" s="1"/>
  <c r="D33" i="39"/>
  <c r="Z53" i="1"/>
  <c r="E33" i="39" s="1"/>
  <c r="D34" i="39"/>
  <c r="Z54" i="1"/>
  <c r="E34" i="39" s="1"/>
  <c r="D35" i="39"/>
  <c r="Z55" i="1"/>
  <c r="E35" i="39" s="1"/>
  <c r="D36" i="39"/>
  <c r="Z56" i="1"/>
  <c r="E36" i="39" s="1"/>
  <c r="D37" i="39"/>
  <c r="Z57" i="1"/>
  <c r="E37" i="39" s="1"/>
  <c r="D38" i="39"/>
  <c r="Z58" i="1"/>
  <c r="D39" i="39"/>
  <c r="Z59" i="1"/>
  <c r="D40" i="39"/>
  <c r="Z60" i="1"/>
  <c r="E40" i="39" s="1"/>
  <c r="D41" i="39"/>
  <c r="Z61" i="1"/>
  <c r="E41" i="39" s="1"/>
  <c r="D42" i="39"/>
  <c r="Z62" i="1"/>
  <c r="E42" i="39" s="1"/>
  <c r="D43" i="39"/>
  <c r="Z63" i="1"/>
  <c r="E43" i="39" s="1"/>
  <c r="D44" i="39"/>
  <c r="Z64" i="1"/>
  <c r="E44" i="39" s="1"/>
  <c r="D45" i="39"/>
  <c r="Z65" i="1"/>
  <c r="E45" i="39" s="1"/>
  <c r="D46" i="39"/>
  <c r="Z66" i="1"/>
  <c r="E46" i="39" s="1"/>
  <c r="D47" i="39"/>
  <c r="Z67" i="1"/>
  <c r="E47" i="39" s="1"/>
  <c r="D48" i="39"/>
  <c r="Z68" i="1"/>
  <c r="E48" i="39" s="1"/>
  <c r="D49" i="39"/>
  <c r="Z69" i="1"/>
  <c r="E49" i="39" s="1"/>
  <c r="D50" i="39"/>
  <c r="Z70" i="1"/>
  <c r="E50" i="39" s="1"/>
  <c r="D51" i="39"/>
  <c r="Z71" i="1"/>
  <c r="E51" i="39" s="1"/>
  <c r="D52" i="39"/>
  <c r="Z87" i="1"/>
  <c r="E52" i="39" s="1"/>
  <c r="D53" i="39"/>
  <c r="Z88" i="1"/>
  <c r="E53" i="39" s="1"/>
  <c r="D54" i="39"/>
  <c r="Z89" i="1"/>
  <c r="E54" i="39" s="1"/>
  <c r="D55" i="39"/>
  <c r="Z90" i="1"/>
  <c r="E55" i="39" s="1"/>
  <c r="D56" i="39"/>
  <c r="Z91" i="1"/>
  <c r="E56" i="39" s="1"/>
  <c r="D57" i="39"/>
  <c r="Z92" i="1"/>
  <c r="D58" i="39"/>
  <c r="Z93" i="1"/>
  <c r="E58" i="39" s="1"/>
  <c r="D59" i="39"/>
  <c r="Z94" i="1"/>
  <c r="E59" i="39" s="1"/>
  <c r="D60" i="39"/>
  <c r="Z95" i="1"/>
  <c r="E60" i="39" s="1"/>
  <c r="D61" i="39"/>
  <c r="Z96" i="1"/>
  <c r="E61" i="39" s="1"/>
  <c r="D62" i="39"/>
  <c r="Z97" i="1"/>
  <c r="E62" i="39" s="1"/>
  <c r="D63" i="39"/>
  <c r="Z98" i="1"/>
  <c r="E63" i="39" s="1"/>
  <c r="D64" i="39"/>
  <c r="Z99" i="1"/>
  <c r="E64" i="39" s="1"/>
  <c r="D65" i="39"/>
  <c r="Z100" i="1"/>
  <c r="E65" i="39" s="1"/>
  <c r="D66" i="39"/>
  <c r="Z101" i="1"/>
  <c r="E66" i="39" s="1"/>
  <c r="D67" i="39"/>
  <c r="Z102" i="1"/>
  <c r="D68" i="39"/>
  <c r="Z103" i="1"/>
  <c r="E68" i="39" s="1"/>
  <c r="D69" i="39"/>
  <c r="Z104" i="1"/>
  <c r="E69" i="39" s="1"/>
  <c r="D70" i="39"/>
  <c r="Z105" i="1"/>
  <c r="E70" i="39" s="1"/>
  <c r="D71" i="39"/>
  <c r="Z106" i="1"/>
  <c r="E71" i="39" s="1"/>
  <c r="D72" i="39"/>
  <c r="Z107" i="1"/>
  <c r="E72" i="39" s="1"/>
  <c r="D73" i="39"/>
  <c r="Z108" i="1"/>
  <c r="E73" i="39" s="1"/>
  <c r="D74" i="39"/>
  <c r="Z109" i="1"/>
  <c r="D75" i="39"/>
  <c r="Z110" i="1"/>
  <c r="E75" i="39" s="1"/>
  <c r="D76" i="39"/>
  <c r="Z111" i="1"/>
  <c r="E76" i="39" s="1"/>
  <c r="D77" i="39"/>
  <c r="Z127" i="1"/>
  <c r="E77" i="39" s="1"/>
  <c r="D78" i="39"/>
  <c r="Z128" i="1"/>
  <c r="D79" i="39"/>
  <c r="Z129" i="1"/>
  <c r="E79" i="39" s="1"/>
  <c r="D80" i="39"/>
  <c r="Z130" i="1"/>
  <c r="E80" i="39" s="1"/>
  <c r="D81" i="39"/>
  <c r="Z131" i="1"/>
  <c r="E81" i="39" s="1"/>
  <c r="D82" i="39"/>
  <c r="Z132" i="1"/>
  <c r="E82" i="39" s="1"/>
  <c r="D83" i="39"/>
  <c r="Z133" i="1"/>
  <c r="E83" i="39" s="1"/>
  <c r="D84" i="39"/>
  <c r="Z134" i="1"/>
  <c r="E84" i="39" s="1"/>
  <c r="D85" i="39"/>
  <c r="Z135" i="1"/>
  <c r="E85" i="39" s="1"/>
  <c r="D86" i="39"/>
  <c r="Z136" i="1"/>
  <c r="E86" i="39" s="1"/>
  <c r="D87" i="39"/>
  <c r="Z137" i="1"/>
  <c r="E87" i="39" s="1"/>
  <c r="D88" i="39"/>
  <c r="Z138" i="1"/>
  <c r="E88" i="39" s="1"/>
  <c r="D89" i="39"/>
  <c r="Z139" i="1"/>
  <c r="E89" i="39" s="1"/>
  <c r="D90" i="39"/>
  <c r="Z140" i="1"/>
  <c r="E90" i="39" s="1"/>
  <c r="D91" i="39"/>
  <c r="Z141" i="1"/>
  <c r="E91" i="39" s="1"/>
  <c r="D92" i="39"/>
  <c r="Z142" i="1"/>
  <c r="E92" i="39" s="1"/>
  <c r="D93" i="39"/>
  <c r="Z143" i="1"/>
  <c r="E93" i="39" s="1"/>
  <c r="D94" i="39"/>
  <c r="Z144" i="1"/>
  <c r="E94" i="39" s="1"/>
  <c r="D95" i="39"/>
  <c r="Z145" i="1"/>
  <c r="E95" i="39" s="1"/>
  <c r="D96" i="39"/>
  <c r="Z146" i="1"/>
  <c r="E96" i="39" s="1"/>
  <c r="D97" i="39"/>
  <c r="Z147" i="1"/>
  <c r="E97" i="39" s="1"/>
  <c r="D98" i="39"/>
  <c r="Z148" i="1"/>
  <c r="E98" i="39" s="1"/>
  <c r="D99" i="39"/>
  <c r="Z149" i="1"/>
  <c r="E99" i="39" s="1"/>
  <c r="D100" i="39"/>
  <c r="Z150" i="1"/>
  <c r="E100" i="39" s="1"/>
  <c r="D101" i="39"/>
  <c r="Z151" i="1"/>
  <c r="D2" i="39"/>
  <c r="Z7" i="1"/>
  <c r="E2" i="39" s="1"/>
  <c r="D26" i="39"/>
  <c r="Z31" i="1"/>
  <c r="E26" i="39" s="1"/>
  <c r="D25" i="39"/>
  <c r="Z30" i="1"/>
  <c r="E25" i="39" s="1"/>
  <c r="D24" i="39"/>
  <c r="Z29" i="1"/>
  <c r="E24" i="39" s="1"/>
  <c r="D23" i="39"/>
  <c r="Z28" i="1"/>
  <c r="E23" i="39" s="1"/>
  <c r="D22" i="39"/>
  <c r="Z27" i="1"/>
  <c r="E22" i="39" s="1"/>
  <c r="D21" i="39"/>
  <c r="Z26" i="1"/>
  <c r="E21" i="39" s="1"/>
  <c r="D20" i="39"/>
  <c r="Z25" i="1"/>
  <c r="E20" i="39" s="1"/>
  <c r="D19" i="39"/>
  <c r="Z24" i="1"/>
  <c r="E19" i="39" s="1"/>
  <c r="D18" i="39"/>
  <c r="Z23" i="1"/>
  <c r="E18" i="39" s="1"/>
  <c r="D17" i="39"/>
  <c r="Z22" i="1"/>
  <c r="E17" i="39" s="1"/>
  <c r="D16" i="39"/>
  <c r="Z21" i="1"/>
  <c r="E16" i="39" s="1"/>
  <c r="D15" i="39"/>
  <c r="Z20" i="1"/>
  <c r="E15" i="39" s="1"/>
  <c r="D14" i="39"/>
  <c r="Z19" i="1"/>
  <c r="E14" i="39" s="1"/>
  <c r="D13" i="39"/>
  <c r="Z18" i="1"/>
  <c r="E13" i="39" s="1"/>
  <c r="D12" i="39"/>
  <c r="Z17" i="1"/>
  <c r="D11" i="39"/>
  <c r="Z16" i="1"/>
  <c r="E11" i="39" s="1"/>
  <c r="D10" i="39"/>
  <c r="Z15" i="1"/>
  <c r="D9" i="39"/>
  <c r="Z14" i="1"/>
  <c r="E9" i="39" s="1"/>
  <c r="D8" i="39"/>
  <c r="Z13" i="1"/>
  <c r="E8" i="39" s="1"/>
  <c r="D7" i="39"/>
  <c r="Z12" i="1"/>
  <c r="E7" i="39" s="1"/>
  <c r="D6" i="39"/>
  <c r="Z11" i="1"/>
  <c r="E6" i="39" s="1"/>
  <c r="D5" i="39"/>
  <c r="Z10" i="1"/>
  <c r="E5" i="39" s="1"/>
  <c r="D4" i="39"/>
  <c r="Z9" i="1"/>
  <c r="E4" i="39" s="1"/>
  <c r="D3" i="39"/>
  <c r="Z8" i="1"/>
  <c r="E3" i="39" s="1"/>
  <c r="AF93" i="1"/>
  <c r="G77" i="39"/>
  <c r="AF136" i="1"/>
  <c r="AA54" i="1"/>
  <c r="F34" i="39" s="1"/>
  <c r="AF100" i="1"/>
  <c r="AF142" i="1"/>
  <c r="AC151" i="1"/>
  <c r="H101" i="39" s="1"/>
  <c r="AA65" i="1"/>
  <c r="F45" i="39" s="1"/>
  <c r="AF132" i="1"/>
  <c r="AA60" i="1"/>
  <c r="F40" i="39" s="1"/>
  <c r="V10" i="1"/>
  <c r="G34" i="39"/>
  <c r="G38" i="39"/>
  <c r="AF67" i="1"/>
  <c r="AA92" i="1"/>
  <c r="F57" i="39" s="1"/>
  <c r="AA101" i="1"/>
  <c r="F66" i="39" s="1"/>
  <c r="AF97" i="1"/>
  <c r="G74" i="39"/>
  <c r="G90" i="39"/>
  <c r="T11" i="1"/>
  <c r="G28" i="39"/>
  <c r="AC54" i="1"/>
  <c r="H34" i="39" s="1"/>
  <c r="AF58" i="1"/>
  <c r="AA87" i="1"/>
  <c r="F52" i="39" s="1"/>
  <c r="AA146" i="1"/>
  <c r="F96" i="39" s="1"/>
  <c r="G95" i="39"/>
  <c r="AC105" i="1"/>
  <c r="H70" i="39" s="1"/>
  <c r="AC70" i="1"/>
  <c r="H50" i="39" s="1"/>
  <c r="AF108" i="1"/>
  <c r="AF95" i="1"/>
  <c r="AC127" i="1"/>
  <c r="H77" i="39" s="1"/>
  <c r="AF147" i="1"/>
  <c r="AC144" i="1"/>
  <c r="H94" i="39" s="1"/>
  <c r="AA136" i="1"/>
  <c r="F86" i="39" s="1"/>
  <c r="AC64" i="1"/>
  <c r="H44" i="39" s="1"/>
  <c r="AC89" i="1"/>
  <c r="H54" i="39" s="1"/>
  <c r="G48" i="39"/>
  <c r="AA71" i="1"/>
  <c r="F51" i="39" s="1"/>
  <c r="G50" i="39"/>
  <c r="AA50" i="1"/>
  <c r="F30" i="39" s="1"/>
  <c r="AA70" i="1"/>
  <c r="F50" i="39" s="1"/>
  <c r="AA63" i="1"/>
  <c r="F43" i="39" s="1"/>
  <c r="AF54" i="1"/>
  <c r="G47" i="39"/>
  <c r="AA51" i="1"/>
  <c r="F31" i="39" s="1"/>
  <c r="AA108" i="1"/>
  <c r="F73" i="39" s="1"/>
  <c r="AA100" i="1"/>
  <c r="F65" i="39" s="1"/>
  <c r="G56" i="39"/>
  <c r="AF101" i="1"/>
  <c r="AF99" i="1"/>
  <c r="AF89" i="1"/>
  <c r="E74" i="39"/>
  <c r="G58" i="39"/>
  <c r="AF87" i="1"/>
  <c r="G86" i="39"/>
  <c r="G80" i="39"/>
  <c r="AF150" i="1"/>
  <c r="AA143" i="1"/>
  <c r="F93" i="39" s="1"/>
  <c r="G97" i="39"/>
  <c r="G73" i="39"/>
  <c r="AA49" i="1"/>
  <c r="F29" i="39" s="1"/>
  <c r="AF133" i="1"/>
  <c r="AF144" i="1"/>
  <c r="E78" i="39"/>
  <c r="AC61" i="1"/>
  <c r="H41" i="39" s="1"/>
  <c r="G65" i="39"/>
  <c r="AF128" i="1"/>
  <c r="G45" i="39"/>
  <c r="G33" i="39"/>
  <c r="V11" i="1"/>
  <c r="G44" i="39"/>
  <c r="AF71" i="1"/>
  <c r="AC63" i="1"/>
  <c r="H43" i="39" s="1"/>
  <c r="G30" i="39"/>
  <c r="AC67" i="1"/>
  <c r="H47" i="39" s="1"/>
  <c r="AC58" i="1"/>
  <c r="H38" i="39" s="1"/>
  <c r="AF50" i="1"/>
  <c r="AF70" i="1"/>
  <c r="AF63" i="1"/>
  <c r="E38" i="39"/>
  <c r="AF51" i="1"/>
  <c r="AF104" i="1"/>
  <c r="AF96" i="1"/>
  <c r="G76" i="39"/>
  <c r="G66" i="39"/>
  <c r="AF105" i="1"/>
  <c r="G54" i="39"/>
  <c r="G98" i="39"/>
  <c r="G78" i="39"/>
  <c r="AA134" i="1"/>
  <c r="F84" i="39" s="1"/>
  <c r="AA127" i="1"/>
  <c r="F77" i="39" s="1"/>
  <c r="AA131" i="1"/>
  <c r="F81" i="39" s="1"/>
  <c r="AC100" i="1"/>
  <c r="H65" i="39" s="1"/>
  <c r="AC128" i="1"/>
  <c r="H78" i="39" s="1"/>
  <c r="AC60" i="1"/>
  <c r="H40" i="39" s="1"/>
  <c r="AC140" i="1"/>
  <c r="H90" i="39" s="1"/>
  <c r="AA128" i="1"/>
  <c r="F78" i="39" s="1"/>
  <c r="AA68" i="1"/>
  <c r="F48" i="39" s="1"/>
  <c r="G40" i="39"/>
  <c r="G51" i="39"/>
  <c r="AA66" i="1"/>
  <c r="F46" i="39" s="1"/>
  <c r="AC51" i="1"/>
  <c r="H31" i="39" s="1"/>
  <c r="G43" i="39"/>
  <c r="AA67" i="1"/>
  <c r="F47" i="39" s="1"/>
  <c r="AA58" i="1"/>
  <c r="F38" i="39" s="1"/>
  <c r="G31" i="39"/>
  <c r="AA104" i="1"/>
  <c r="F69" i="39" s="1"/>
  <c r="AA96" i="1"/>
  <c r="F61" i="39" s="1"/>
  <c r="AF91" i="1"/>
  <c r="AA109" i="1"/>
  <c r="F74" i="39" s="1"/>
  <c r="G70" i="39"/>
  <c r="AA93" i="1"/>
  <c r="F58" i="39" s="1"/>
  <c r="AF109" i="1"/>
  <c r="G52" i="39"/>
  <c r="G94" i="39"/>
  <c r="AC150" i="1"/>
  <c r="H100" i="39" s="1"/>
  <c r="AA142" i="1"/>
  <c r="F92" i="39" s="1"/>
  <c r="AC147" i="1"/>
  <c r="H97" i="39" s="1"/>
  <c r="AA139" i="1"/>
  <c r="F89" i="39" s="1"/>
  <c r="AC131" i="1"/>
  <c r="H81" i="39" s="1"/>
  <c r="AF127" i="1"/>
  <c r="AA147" i="1"/>
  <c r="F97" i="39" s="1"/>
  <c r="AF131" i="1"/>
  <c r="T58" i="1"/>
  <c r="AC55" i="1"/>
  <c r="H35" i="39" s="1"/>
  <c r="T64" i="1"/>
  <c r="AA55" i="1"/>
  <c r="F35" i="39" s="1"/>
  <c r="V61" i="1"/>
  <c r="U65" i="1"/>
  <c r="AA151" i="1"/>
  <c r="F101" i="39" s="1"/>
  <c r="AA57" i="1"/>
  <c r="F37" i="39" s="1"/>
  <c r="AC68" i="1"/>
  <c r="H48" i="39" s="1"/>
  <c r="U64" i="1"/>
  <c r="AF55" i="1"/>
  <c r="T68" i="1"/>
  <c r="T65" i="1"/>
  <c r="AF151" i="1"/>
  <c r="V59" i="1"/>
  <c r="G35" i="39"/>
  <c r="G101" i="39"/>
  <c r="AA150" i="1"/>
  <c r="F100" i="39" s="1"/>
  <c r="G100" i="39"/>
  <c r="U108" i="1"/>
  <c r="AC49" i="1"/>
  <c r="H29" i="39" s="1"/>
  <c r="AC62" i="1"/>
  <c r="H42" i="39" s="1"/>
  <c r="G29" i="39"/>
  <c r="AC53" i="1"/>
  <c r="H33" i="39" s="1"/>
  <c r="U25" i="1"/>
  <c r="U12" i="1"/>
  <c r="T54" i="1"/>
  <c r="AA24" i="1"/>
  <c r="F19" i="39" s="1"/>
  <c r="T30" i="1"/>
  <c r="G46" i="39"/>
  <c r="AC47" i="1"/>
  <c r="H27" i="39" s="1"/>
  <c r="AF66" i="1"/>
  <c r="AA47" i="1"/>
  <c r="F27" i="39" s="1"/>
  <c r="AF88" i="1"/>
  <c r="AF107" i="1"/>
  <c r="AF103" i="1"/>
  <c r="AF134" i="1"/>
  <c r="AA130" i="1"/>
  <c r="F80" i="39" s="1"/>
  <c r="G88" i="39"/>
  <c r="AF27" i="1"/>
  <c r="T24" i="1"/>
  <c r="AC20" i="1"/>
  <c r="H15" i="39" s="1"/>
  <c r="AF48" i="1"/>
  <c r="AA69" i="1"/>
  <c r="F49" i="39" s="1"/>
  <c r="T63" i="1"/>
  <c r="AA53" i="1"/>
  <c r="F33" i="39" s="1"/>
  <c r="AA19" i="1"/>
  <c r="F14" i="39" s="1"/>
  <c r="U22" i="1"/>
  <c r="AA62" i="1"/>
  <c r="F42" i="39" s="1"/>
  <c r="AF59" i="1"/>
  <c r="AF47" i="1"/>
  <c r="AA88" i="1"/>
  <c r="F53" i="39" s="1"/>
  <c r="AC134" i="1"/>
  <c r="H84" i="39" s="1"/>
  <c r="AF130" i="1"/>
  <c r="AA138" i="1"/>
  <c r="F88" i="39" s="1"/>
  <c r="V100" i="1"/>
  <c r="G99" i="39"/>
  <c r="U127" i="1"/>
  <c r="U100" i="1"/>
  <c r="AF56" i="1"/>
  <c r="AF145" i="1"/>
  <c r="AF53" i="1"/>
  <c r="AC19" i="1"/>
  <c r="H14" i="39" s="1"/>
  <c r="T131" i="1"/>
  <c r="AF29" i="1"/>
  <c r="AF62" i="1"/>
  <c r="T48" i="1"/>
  <c r="G27" i="39"/>
  <c r="AF92" i="1"/>
  <c r="G72" i="39"/>
  <c r="U89" i="1"/>
  <c r="AA103" i="1"/>
  <c r="F68" i="39" s="1"/>
  <c r="G68" i="39"/>
  <c r="AC138" i="1"/>
  <c r="H88" i="39" s="1"/>
  <c r="AF138" i="1"/>
  <c r="AC27" i="1"/>
  <c r="H22" i="39" s="1"/>
  <c r="T20" i="1"/>
  <c r="AA61" i="1"/>
  <c r="F41" i="39" s="1"/>
  <c r="U96" i="1"/>
  <c r="AF49" i="1"/>
  <c r="V71" i="1"/>
  <c r="T88" i="1"/>
  <c r="AC101" i="1"/>
  <c r="H66" i="39" s="1"/>
  <c r="AC108" i="1"/>
  <c r="H73" i="39" s="1"/>
  <c r="AC109" i="1"/>
  <c r="H74" i="39" s="1"/>
  <c r="T110" i="1"/>
  <c r="T29" i="1"/>
  <c r="T12" i="1"/>
  <c r="V47" i="1"/>
  <c r="AC57" i="1"/>
  <c r="H37" i="39" s="1"/>
  <c r="AA64" i="1"/>
  <c r="F44" i="39" s="1"/>
  <c r="U70" i="1"/>
  <c r="G57" i="39"/>
  <c r="V131" i="1"/>
  <c r="T134" i="1"/>
  <c r="V146" i="1"/>
  <c r="AC132" i="1"/>
  <c r="H82" i="39" s="1"/>
  <c r="U98" i="1"/>
  <c r="AC99" i="1"/>
  <c r="H64" i="39" s="1"/>
  <c r="AC56" i="1"/>
  <c r="H36" i="39" s="1"/>
  <c r="U9" i="1"/>
  <c r="AF31" i="1"/>
  <c r="AC31" i="1"/>
  <c r="H26" i="39" s="1"/>
  <c r="AF21" i="1"/>
  <c r="G16" i="39"/>
  <c r="U27" i="1"/>
  <c r="AF28" i="1"/>
  <c r="G36" i="39"/>
  <c r="V57" i="1"/>
  <c r="G39" i="39"/>
  <c r="T60" i="1"/>
  <c r="AA111" i="1"/>
  <c r="F76" i="39" s="1"/>
  <c r="G62" i="39"/>
  <c r="G60" i="39"/>
  <c r="U107" i="1"/>
  <c r="T93" i="1"/>
  <c r="V107" i="1"/>
  <c r="AC143" i="1"/>
  <c r="H93" i="39" s="1"/>
  <c r="AA135" i="1"/>
  <c r="F85" i="39" s="1"/>
  <c r="AF143" i="1"/>
  <c r="AF146" i="1"/>
  <c r="AF139" i="1"/>
  <c r="T140" i="1"/>
  <c r="AF30" i="1"/>
  <c r="U21" i="1"/>
  <c r="T55" i="1"/>
  <c r="AF60" i="1"/>
  <c r="AC66" i="1"/>
  <c r="H46" i="39" s="1"/>
  <c r="G53" i="39"/>
  <c r="AC93" i="1"/>
  <c r="H58" i="39" s="1"/>
  <c r="V98" i="1"/>
  <c r="AC107" i="1"/>
  <c r="H72" i="39" s="1"/>
  <c r="T138" i="1"/>
  <c r="V147" i="1"/>
  <c r="AC69" i="1"/>
  <c r="H49" i="39" s="1"/>
  <c r="T66" i="1"/>
  <c r="AC59" i="1"/>
  <c r="H39" i="39" s="1"/>
  <c r="V9" i="1"/>
  <c r="AC18" i="1"/>
  <c r="H13" i="39" s="1"/>
  <c r="AC28" i="1"/>
  <c r="H23" i="39" s="1"/>
  <c r="G32" i="39"/>
  <c r="U60" i="1"/>
  <c r="AF111" i="1"/>
  <c r="V103" i="1"/>
  <c r="G64" i="39"/>
  <c r="V93" i="1"/>
  <c r="G96" i="39"/>
  <c r="AF135" i="1"/>
  <c r="G93" i="39"/>
  <c r="U133" i="1"/>
  <c r="G89" i="39"/>
  <c r="U140" i="1"/>
  <c r="AF15" i="1"/>
  <c r="AF69" i="1"/>
  <c r="AF149" i="1"/>
  <c r="AA132" i="1"/>
  <c r="F82" i="39" s="1"/>
  <c r="AC90" i="1"/>
  <c r="H55" i="39" s="1"/>
  <c r="AA28" i="1"/>
  <c r="F23" i="39" s="1"/>
  <c r="G3" i="39"/>
  <c r="T150" i="1"/>
  <c r="V127" i="1"/>
  <c r="AC149" i="1"/>
  <c r="H99" i="39" s="1"/>
  <c r="AA149" i="1"/>
  <c r="F99" i="39" s="1"/>
  <c r="AF65" i="1"/>
  <c r="T62" i="1"/>
  <c r="V66" i="1"/>
  <c r="V62" i="1"/>
  <c r="AF18" i="1"/>
  <c r="T130" i="1"/>
  <c r="AC8" i="1"/>
  <c r="H3" i="39" s="1"/>
  <c r="AF8" i="1"/>
  <c r="AA59" i="1"/>
  <c r="F39" i="39" s="1"/>
  <c r="AA95" i="1"/>
  <c r="F60" i="39" s="1"/>
  <c r="T103" i="1"/>
  <c r="G82" i="39"/>
  <c r="T144" i="1"/>
  <c r="G85" i="39"/>
  <c r="T133" i="1"/>
  <c r="G23" i="39"/>
  <c r="AC21" i="1"/>
  <c r="H16" i="39" s="1"/>
  <c r="AA18" i="1"/>
  <c r="F13" i="39" s="1"/>
  <c r="AC48" i="1"/>
  <c r="H28" i="39" s="1"/>
  <c r="AA48" i="1"/>
  <c r="F28" i="39" s="1"/>
  <c r="U55" i="1"/>
  <c r="AF64" i="1"/>
  <c r="AC65" i="1"/>
  <c r="H45" i="39" s="1"/>
  <c r="AF68" i="1"/>
  <c r="G49" i="39"/>
  <c r="AC97" i="1"/>
  <c r="H62" i="39" s="1"/>
  <c r="AA107" i="1"/>
  <c r="F72" i="39" s="1"/>
  <c r="AF94" i="1"/>
  <c r="AC106" i="1"/>
  <c r="H71" i="39" s="1"/>
  <c r="AC145" i="1"/>
  <c r="H95" i="39" s="1"/>
  <c r="AC22" i="1"/>
  <c r="H17" i="39" s="1"/>
  <c r="AC87" i="1"/>
  <c r="H52" i="39" s="1"/>
  <c r="T90" i="1"/>
  <c r="AC98" i="1"/>
  <c r="H63" i="39" s="1"/>
  <c r="AA98" i="1"/>
  <c r="F63" i="39" s="1"/>
  <c r="V102" i="1"/>
  <c r="AF106" i="1"/>
  <c r="AC29" i="1"/>
  <c r="H24" i="39" s="1"/>
  <c r="AA27" i="1"/>
  <c r="F22" i="39" s="1"/>
  <c r="U24" i="1"/>
  <c r="AA22" i="1"/>
  <c r="F17" i="39" s="1"/>
  <c r="AA21" i="1"/>
  <c r="F16" i="39" s="1"/>
  <c r="AA15" i="1"/>
  <c r="F10" i="39" s="1"/>
  <c r="AA52" i="1"/>
  <c r="F32" i="39" s="1"/>
  <c r="AF52" i="1"/>
  <c r="V54" i="1"/>
  <c r="AA56" i="1"/>
  <c r="F36" i="39" s="1"/>
  <c r="AF57" i="1"/>
  <c r="G37" i="39"/>
  <c r="E39" i="39"/>
  <c r="U67" i="1"/>
  <c r="T71" i="1"/>
  <c r="G55" i="39"/>
  <c r="V92" i="1"/>
  <c r="G59" i="39"/>
  <c r="T96" i="1"/>
  <c r="AA97" i="1"/>
  <c r="F62" i="39" s="1"/>
  <c r="G63" i="39"/>
  <c r="U102" i="1"/>
  <c r="AC111" i="1"/>
  <c r="H76" i="39" s="1"/>
  <c r="G79" i="39"/>
  <c r="AC130" i="1"/>
  <c r="H80" i="39" s="1"/>
  <c r="G84" i="39"/>
  <c r="AC136" i="1"/>
  <c r="H86" i="39" s="1"/>
  <c r="AA137" i="1"/>
  <c r="F87" i="39" s="1"/>
  <c r="V138" i="1"/>
  <c r="AA144" i="1"/>
  <c r="F94" i="39" s="1"/>
  <c r="AA145" i="1"/>
  <c r="F95" i="39" s="1"/>
  <c r="AC30" i="1"/>
  <c r="H25" i="39" s="1"/>
  <c r="AC24" i="1"/>
  <c r="H19" i="39" s="1"/>
  <c r="AC23" i="1"/>
  <c r="H18" i="39" s="1"/>
  <c r="G17" i="39"/>
  <c r="U20" i="1"/>
  <c r="AC50" i="1"/>
  <c r="H30" i="39" s="1"/>
  <c r="AC71" i="1"/>
  <c r="H51" i="39" s="1"/>
  <c r="U90" i="1"/>
  <c r="AC94" i="1"/>
  <c r="H59" i="39" s="1"/>
  <c r="G71" i="39"/>
  <c r="V134" i="1"/>
  <c r="AC139" i="1"/>
  <c r="H89" i="39" s="1"/>
  <c r="AA30" i="1"/>
  <c r="F25" i="39" s="1"/>
  <c r="V29" i="1"/>
  <c r="G22" i="39"/>
  <c r="AA23" i="1"/>
  <c r="F18" i="39" s="1"/>
  <c r="U19" i="1"/>
  <c r="T16" i="1"/>
  <c r="AF14" i="1"/>
  <c r="U50" i="1"/>
  <c r="U51" i="1"/>
  <c r="G42" i="39"/>
  <c r="T67" i="1"/>
  <c r="T70" i="1"/>
  <c r="AF90" i="1"/>
  <c r="AC91" i="1"/>
  <c r="H56" i="39" s="1"/>
  <c r="T92" i="1"/>
  <c r="E57" i="39"/>
  <c r="T94" i="1"/>
  <c r="G61" i="39"/>
  <c r="AC102" i="1"/>
  <c r="H67" i="39" s="1"/>
  <c r="G67" i="39"/>
  <c r="AC103" i="1"/>
  <c r="H68" i="39" s="1"/>
  <c r="U104" i="1"/>
  <c r="AC104" i="1"/>
  <c r="H69" i="39" s="1"/>
  <c r="AA105" i="1"/>
  <c r="F70" i="39" s="1"/>
  <c r="AC110" i="1"/>
  <c r="H75" i="39" s="1"/>
  <c r="G75" i="39"/>
  <c r="AF129" i="1"/>
  <c r="U130" i="1"/>
  <c r="AC133" i="1"/>
  <c r="H83" i="39" s="1"/>
  <c r="T135" i="1"/>
  <c r="AF137" i="1"/>
  <c r="W141" i="1"/>
  <c r="X141" i="1" s="1"/>
  <c r="C91" i="39" s="1"/>
  <c r="AF141" i="1"/>
  <c r="G91" i="39"/>
  <c r="V142" i="1"/>
  <c r="AC142" i="1"/>
  <c r="H92" i="39" s="1"/>
  <c r="U146" i="1"/>
  <c r="U147" i="1"/>
  <c r="AF148" i="1"/>
  <c r="V150" i="1"/>
  <c r="G25" i="39"/>
  <c r="AA26" i="1"/>
  <c r="F21" i="39" s="1"/>
  <c r="G18" i="39"/>
  <c r="AF22" i="1"/>
  <c r="G13" i="39"/>
  <c r="AC15" i="1"/>
  <c r="H10" i="39" s="1"/>
  <c r="AC14" i="1"/>
  <c r="H9" i="39" s="1"/>
  <c r="AC52" i="1"/>
  <c r="H32" i="39" s="1"/>
  <c r="G41" i="39"/>
  <c r="AC88" i="1"/>
  <c r="H53" i="39" s="1"/>
  <c r="AA89" i="1"/>
  <c r="F54" i="39" s="1"/>
  <c r="AA90" i="1"/>
  <c r="F55" i="39" s="1"/>
  <c r="AA91" i="1"/>
  <c r="F56" i="39" s="1"/>
  <c r="AC92" i="1"/>
  <c r="H57" i="39" s="1"/>
  <c r="AA94" i="1"/>
  <c r="F59" i="39" s="1"/>
  <c r="AC95" i="1"/>
  <c r="H60" i="39" s="1"/>
  <c r="AF98" i="1"/>
  <c r="AA99" i="1"/>
  <c r="F64" i="39" s="1"/>
  <c r="E67" i="39"/>
  <c r="AF102" i="1"/>
  <c r="T104" i="1"/>
  <c r="AA106" i="1"/>
  <c r="F71" i="39" s="1"/>
  <c r="AF110" i="1"/>
  <c r="AC129" i="1"/>
  <c r="H79" i="39" s="1"/>
  <c r="AA129" i="1"/>
  <c r="F79" i="39" s="1"/>
  <c r="AA133" i="1"/>
  <c r="F83" i="39" s="1"/>
  <c r="U135" i="1"/>
  <c r="AC135" i="1"/>
  <c r="H85" i="39" s="1"/>
  <c r="AC137" i="1"/>
  <c r="H87" i="39" s="1"/>
  <c r="G87" i="39"/>
  <c r="AF140" i="1"/>
  <c r="T142" i="1"/>
  <c r="G92" i="39"/>
  <c r="AC146" i="1"/>
  <c r="H96" i="39" s="1"/>
  <c r="E101" i="39"/>
  <c r="AF23" i="1"/>
  <c r="U16" i="1"/>
  <c r="AF61" i="1"/>
  <c r="AC96" i="1"/>
  <c r="H61" i="39" s="1"/>
  <c r="AA102" i="1"/>
  <c r="F67" i="39" s="1"/>
  <c r="G69" i="39"/>
  <c r="AA110" i="1"/>
  <c r="F75" i="39" s="1"/>
  <c r="G83" i="39"/>
  <c r="AC141" i="1"/>
  <c r="H91" i="39" s="1"/>
  <c r="AA141" i="1"/>
  <c r="F91" i="39" s="1"/>
  <c r="AC148" i="1"/>
  <c r="H98" i="39" s="1"/>
  <c r="AA148" i="1"/>
  <c r="F98" i="39" s="1"/>
  <c r="G2" i="39"/>
  <c r="W97" i="1"/>
  <c r="X97" i="1" s="1"/>
  <c r="C62" i="39" s="1"/>
  <c r="W128" i="1"/>
  <c r="X128" i="1" s="1"/>
  <c r="C78" i="39" s="1"/>
  <c r="AA10" i="1"/>
  <c r="F5" i="39" s="1"/>
  <c r="AF10" i="1"/>
  <c r="W106" i="1"/>
  <c r="W146" i="1"/>
  <c r="AA7" i="1"/>
  <c r="F2" i="39" s="1"/>
  <c r="E12" i="39"/>
  <c r="AC11" i="1"/>
  <c r="H6" i="39" s="1"/>
  <c r="AF7" i="1"/>
  <c r="AC16" i="1"/>
  <c r="H11" i="39" s="1"/>
  <c r="AC12" i="1"/>
  <c r="H7" i="39" s="1"/>
  <c r="V8" i="1"/>
  <c r="AF13" i="1"/>
  <c r="G8" i="39"/>
  <c r="U15" i="1"/>
  <c r="AC10" i="1"/>
  <c r="H5" i="39" s="1"/>
  <c r="W144" i="1"/>
  <c r="X144" i="1" s="1"/>
  <c r="C94" i="39" s="1"/>
  <c r="W101" i="1"/>
  <c r="W111" i="1"/>
  <c r="U10" i="1"/>
  <c r="V14" i="1"/>
  <c r="U18" i="1"/>
  <c r="U14" i="1"/>
  <c r="AA17" i="1"/>
  <c r="F12" i="39" s="1"/>
  <c r="E10" i="39"/>
  <c r="G9" i="39"/>
  <c r="AA13" i="1"/>
  <c r="F8" i="39" s="1"/>
  <c r="G5" i="39"/>
  <c r="AF11" i="1"/>
  <c r="AC9" i="1"/>
  <c r="H4" i="39" s="1"/>
  <c r="G6" i="39"/>
  <c r="AA11" i="1"/>
  <c r="F6" i="39" s="1"/>
  <c r="G10" i="39"/>
  <c r="AA14" i="1"/>
  <c r="F9" i="39" s="1"/>
  <c r="AC13" i="1"/>
  <c r="H8" i="39" s="1"/>
  <c r="W142" i="1"/>
  <c r="W135" i="1"/>
  <c r="X135" i="1" s="1"/>
  <c r="C85" i="39" s="1"/>
  <c r="W91" i="1"/>
  <c r="X91" i="1" s="1"/>
  <c r="C56" i="39" s="1"/>
  <c r="W90" i="1"/>
  <c r="X90" i="1" s="1"/>
  <c r="C55" i="39" s="1"/>
  <c r="W21" i="1"/>
  <c r="X21" i="1" s="1"/>
  <c r="C16" i="39" s="1"/>
  <c r="W10" i="1"/>
  <c r="W23" i="1"/>
  <c r="W96" i="1"/>
  <c r="X96" i="1" s="1"/>
  <c r="C61" i="39" s="1"/>
  <c r="W18" i="1"/>
  <c r="X18" i="1" s="1"/>
  <c r="C13" i="39" s="1"/>
  <c r="B13" i="39"/>
  <c r="W93" i="1"/>
  <c r="B58" i="39"/>
  <c r="W100" i="1"/>
  <c r="B65" i="39"/>
  <c r="W139" i="1"/>
  <c r="B89" i="39"/>
  <c r="W149" i="1"/>
  <c r="X149" i="1" s="1"/>
  <c r="C99" i="39" s="1"/>
  <c r="B99" i="39"/>
  <c r="W63" i="1"/>
  <c r="W31" i="1"/>
  <c r="B26" i="39"/>
  <c r="W28" i="1"/>
  <c r="X28" i="1" s="1"/>
  <c r="C23" i="39" s="1"/>
  <c r="B23" i="39"/>
  <c r="W19" i="1"/>
  <c r="B14" i="39"/>
  <c r="W48" i="1"/>
  <c r="X48" i="1" s="1"/>
  <c r="C28" i="39" s="1"/>
  <c r="B28" i="39"/>
  <c r="W51" i="1"/>
  <c r="X51" i="1" s="1"/>
  <c r="C31" i="39" s="1"/>
  <c r="B31" i="39"/>
  <c r="W53" i="1"/>
  <c r="B33" i="39"/>
  <c r="W57" i="1"/>
  <c r="B37" i="39"/>
  <c r="W60" i="1"/>
  <c r="X60" i="1" s="1"/>
  <c r="C40" i="39" s="1"/>
  <c r="B40" i="39"/>
  <c r="W62" i="1"/>
  <c r="B42" i="39"/>
  <c r="W67" i="1"/>
  <c r="X67" i="1" s="1"/>
  <c r="C47" i="39" s="1"/>
  <c r="B47" i="39"/>
  <c r="W68" i="1"/>
  <c r="B48" i="39"/>
  <c r="W69" i="1"/>
  <c r="B49" i="39"/>
  <c r="W70" i="1"/>
  <c r="X70" i="1" s="1"/>
  <c r="C50" i="39" s="1"/>
  <c r="B50" i="39"/>
  <c r="W92" i="1"/>
  <c r="B57" i="39"/>
  <c r="W98" i="1"/>
  <c r="B63" i="39"/>
  <c r="W99" i="1"/>
  <c r="W102" i="1"/>
  <c r="B67" i="39"/>
  <c r="W104" i="1"/>
  <c r="X104" i="1" s="1"/>
  <c r="C69" i="39" s="1"/>
  <c r="B69" i="39"/>
  <c r="W127" i="1"/>
  <c r="B77" i="39"/>
  <c r="W129" i="1"/>
  <c r="B79" i="39"/>
  <c r="W151" i="1"/>
  <c r="B101" i="39"/>
  <c r="W52" i="1"/>
  <c r="B32" i="39"/>
  <c r="W58" i="1"/>
  <c r="B38" i="39"/>
  <c r="W89" i="1"/>
  <c r="B54" i="39"/>
  <c r="W108" i="1"/>
  <c r="B73" i="39"/>
  <c r="W130" i="1"/>
  <c r="X130" i="1" s="1"/>
  <c r="C80" i="39" s="1"/>
  <c r="B80" i="39"/>
  <c r="W29" i="1"/>
  <c r="B24" i="39"/>
  <c r="W25" i="1"/>
  <c r="B20" i="39"/>
  <c r="W14" i="1"/>
  <c r="B9" i="39"/>
  <c r="W12" i="1"/>
  <c r="X12" i="1" s="1"/>
  <c r="C7" i="39" s="1"/>
  <c r="B7" i="39"/>
  <c r="W47" i="1"/>
  <c r="B27" i="39"/>
  <c r="W55" i="1"/>
  <c r="X55" i="1" s="1"/>
  <c r="C35" i="39" s="1"/>
  <c r="B35" i="39"/>
  <c r="W64" i="1"/>
  <c r="X64" i="1" s="1"/>
  <c r="C44" i="39" s="1"/>
  <c r="B44" i="39"/>
  <c r="W66" i="1"/>
  <c r="B46" i="39"/>
  <c r="W88" i="1"/>
  <c r="X88" i="1" s="1"/>
  <c r="C53" i="39" s="1"/>
  <c r="B53" i="39"/>
  <c r="W103" i="1"/>
  <c r="B68" i="39"/>
  <c r="W145" i="1"/>
  <c r="B95" i="39"/>
  <c r="W27" i="1"/>
  <c r="B22" i="39"/>
  <c r="W16" i="1"/>
  <c r="X16" i="1" s="1"/>
  <c r="C11" i="39" s="1"/>
  <c r="B11" i="39"/>
  <c r="W105" i="1"/>
  <c r="X105" i="1" s="1"/>
  <c r="C70" i="39" s="1"/>
  <c r="B70" i="39"/>
  <c r="W131" i="1"/>
  <c r="B81" i="39"/>
  <c r="W133" i="1"/>
  <c r="X133" i="1" s="1"/>
  <c r="C83" i="39" s="1"/>
  <c r="B83" i="39"/>
  <c r="W138" i="1"/>
  <c r="B88" i="39"/>
  <c r="W11" i="1"/>
  <c r="W24" i="1"/>
  <c r="X24" i="1" s="1"/>
  <c r="C19" i="39" s="1"/>
  <c r="B19" i="39"/>
  <c r="W17" i="1"/>
  <c r="B12" i="39"/>
  <c r="W54" i="1"/>
  <c r="B34" i="39"/>
  <c r="W56" i="1"/>
  <c r="B36" i="39"/>
  <c r="W61" i="1"/>
  <c r="B41" i="39"/>
  <c r="W87" i="1"/>
  <c r="B52" i="39"/>
  <c r="W94" i="1"/>
  <c r="X94" i="1" s="1"/>
  <c r="C59" i="39" s="1"/>
  <c r="B59" i="39"/>
  <c r="W95" i="1"/>
  <c r="B60" i="39"/>
  <c r="W109" i="1"/>
  <c r="B74" i="39"/>
  <c r="W132" i="1"/>
  <c r="B82" i="39"/>
  <c r="W136" i="1"/>
  <c r="B86" i="39"/>
  <c r="W140" i="1"/>
  <c r="X140" i="1" s="1"/>
  <c r="C90" i="39" s="1"/>
  <c r="B90" i="39"/>
  <c r="W143" i="1"/>
  <c r="X143" i="1" s="1"/>
  <c r="C93" i="39" s="1"/>
  <c r="B93" i="39"/>
  <c r="W147" i="1"/>
  <c r="B97" i="39"/>
  <c r="U8" i="1"/>
  <c r="U7" i="1"/>
  <c r="V7" i="1"/>
  <c r="AA9" i="1"/>
  <c r="F4" i="39" s="1"/>
  <c r="AF9" i="1"/>
  <c r="G4" i="39"/>
  <c r="AA8" i="1"/>
  <c r="F3" i="39" s="1"/>
  <c r="AC7" i="1"/>
  <c r="H2" i="39" s="1"/>
  <c r="W50" i="1"/>
  <c r="X50" i="1" s="1"/>
  <c r="C30" i="39" s="1"/>
  <c r="W13" i="1"/>
  <c r="W8" i="1"/>
  <c r="W20" i="1"/>
  <c r="X20" i="1" s="1"/>
  <c r="C15" i="39" s="1"/>
  <c r="W107" i="1"/>
  <c r="W71" i="1"/>
  <c r="W65" i="1"/>
  <c r="X65" i="1" s="1"/>
  <c r="C45" i="39" s="1"/>
  <c r="W110" i="1"/>
  <c r="X110" i="1" s="1"/>
  <c r="C75" i="39" s="1"/>
  <c r="W7" i="1"/>
  <c r="W134" i="1"/>
  <c r="W26" i="1"/>
  <c r="X26" i="1" s="1"/>
  <c r="C21" i="39" s="1"/>
  <c r="W148" i="1"/>
  <c r="W59" i="1"/>
  <c r="W30" i="1"/>
  <c r="X30" i="1" s="1"/>
  <c r="C25" i="39" s="1"/>
  <c r="W22" i="1"/>
  <c r="X22" i="1" s="1"/>
  <c r="C17" i="39" s="1"/>
  <c r="W15" i="1"/>
  <c r="W49" i="1"/>
  <c r="W9" i="1"/>
  <c r="W137" i="1"/>
  <c r="N81" i="39" l="1"/>
  <c r="O81" i="39" s="1"/>
  <c r="Q81" i="39"/>
  <c r="R81" i="39" s="1"/>
  <c r="N95" i="39"/>
  <c r="O95" i="39" s="1"/>
  <c r="Q95" i="39"/>
  <c r="R95" i="39" s="1"/>
  <c r="N44" i="39"/>
  <c r="O44" i="39" s="1"/>
  <c r="Q44" i="39"/>
  <c r="R44" i="39" s="1"/>
  <c r="Q9" i="39"/>
  <c r="R9" i="39" s="1"/>
  <c r="N9" i="39"/>
  <c r="O9" i="39" s="1"/>
  <c r="N24" i="39"/>
  <c r="O24" i="39" s="1"/>
  <c r="Q24" i="39"/>
  <c r="R24" i="39" s="1"/>
  <c r="N38" i="39"/>
  <c r="O38" i="39" s="1"/>
  <c r="Q38" i="39"/>
  <c r="R38" i="39" s="1"/>
  <c r="N77" i="39"/>
  <c r="O77" i="39" s="1"/>
  <c r="Q77" i="39"/>
  <c r="R77" i="39" s="1"/>
  <c r="Q67" i="39"/>
  <c r="R67" i="39" s="1"/>
  <c r="N67" i="39"/>
  <c r="O67" i="39" s="1"/>
  <c r="N89" i="39"/>
  <c r="O89" i="39" s="1"/>
  <c r="Q89" i="39"/>
  <c r="R89" i="39" s="1"/>
  <c r="N93" i="39"/>
  <c r="O93" i="39" s="1"/>
  <c r="Q93" i="39"/>
  <c r="R93" i="39" s="1"/>
  <c r="Q86" i="39"/>
  <c r="R86" i="39" s="1"/>
  <c r="N86" i="39"/>
  <c r="O86" i="39" s="1"/>
  <c r="N74" i="39"/>
  <c r="O74" i="39" s="1"/>
  <c r="Q74" i="39"/>
  <c r="R74" i="39" s="1"/>
  <c r="N59" i="39"/>
  <c r="O59" i="39" s="1"/>
  <c r="Q59" i="39"/>
  <c r="R59" i="39" s="1"/>
  <c r="N41" i="39"/>
  <c r="O41" i="39" s="1"/>
  <c r="Q41" i="39"/>
  <c r="R41" i="39" s="1"/>
  <c r="N19" i="39"/>
  <c r="O19" i="39" s="1"/>
  <c r="Q19" i="39"/>
  <c r="R19" i="39" s="1"/>
  <c r="N57" i="39"/>
  <c r="O57" i="39" s="1"/>
  <c r="Q57" i="39"/>
  <c r="R57" i="39" s="1"/>
  <c r="N49" i="39"/>
  <c r="O49" i="39" s="1"/>
  <c r="Q49" i="39"/>
  <c r="R49" i="39" s="1"/>
  <c r="N47" i="39"/>
  <c r="O47" i="39" s="1"/>
  <c r="Q47" i="39"/>
  <c r="R47" i="39" s="1"/>
  <c r="Q40" i="39"/>
  <c r="R40" i="39" s="1"/>
  <c r="N40" i="39"/>
  <c r="O40" i="39" s="1"/>
  <c r="Q33" i="39"/>
  <c r="R33" i="39" s="1"/>
  <c r="N33" i="39"/>
  <c r="O33" i="39" s="1"/>
  <c r="Q28" i="39"/>
  <c r="R28" i="39" s="1"/>
  <c r="N28" i="39"/>
  <c r="O28" i="39" s="1"/>
  <c r="N23" i="39"/>
  <c r="O23" i="39" s="1"/>
  <c r="Q23" i="39"/>
  <c r="R23" i="39" s="1"/>
  <c r="Q83" i="39"/>
  <c r="R83" i="39" s="1"/>
  <c r="N83" i="39"/>
  <c r="O83" i="39" s="1"/>
  <c r="N22" i="39"/>
  <c r="O22" i="39" s="1"/>
  <c r="Q22" i="39"/>
  <c r="R22" i="39" s="1"/>
  <c r="N46" i="39"/>
  <c r="O46" i="39" s="1"/>
  <c r="Q46" i="39"/>
  <c r="R46" i="39" s="1"/>
  <c r="N7" i="39"/>
  <c r="O7" i="39" s="1"/>
  <c r="Q7" i="39"/>
  <c r="R7" i="39" s="1"/>
  <c r="N80" i="39"/>
  <c r="O80" i="39" s="1"/>
  <c r="Q80" i="39"/>
  <c r="R80" i="39" s="1"/>
  <c r="N32" i="39"/>
  <c r="O32" i="39" s="1"/>
  <c r="Q32" i="39"/>
  <c r="R32" i="39" s="1"/>
  <c r="N69" i="39"/>
  <c r="O69" i="39" s="1"/>
  <c r="Q69" i="39"/>
  <c r="R69" i="39" s="1"/>
  <c r="N65" i="39"/>
  <c r="O65" i="39" s="1"/>
  <c r="Q65" i="39"/>
  <c r="R65" i="39" s="1"/>
  <c r="N88" i="39"/>
  <c r="O88" i="39" s="1"/>
  <c r="Q88" i="39"/>
  <c r="R88" i="39" s="1"/>
  <c r="N11" i="39"/>
  <c r="O11" i="39" s="1"/>
  <c r="Q11" i="39"/>
  <c r="R11" i="39" s="1"/>
  <c r="Q53" i="39"/>
  <c r="R53" i="39" s="1"/>
  <c r="N53" i="39"/>
  <c r="O53" i="39" s="1"/>
  <c r="N27" i="39"/>
  <c r="O27" i="39" s="1"/>
  <c r="Q27" i="39"/>
  <c r="R27" i="39" s="1"/>
  <c r="N73" i="39"/>
  <c r="O73" i="39" s="1"/>
  <c r="Q73" i="39"/>
  <c r="R73" i="39" s="1"/>
  <c r="N101" i="39"/>
  <c r="O101" i="39" s="1"/>
  <c r="Q101" i="39"/>
  <c r="R101" i="39" s="1"/>
  <c r="N58" i="39"/>
  <c r="O58" i="39" s="1"/>
  <c r="Q58" i="39"/>
  <c r="R58" i="39" s="1"/>
  <c r="Q70" i="39"/>
  <c r="R70" i="39" s="1"/>
  <c r="N70" i="39"/>
  <c r="O70" i="39" s="1"/>
  <c r="N68" i="39"/>
  <c r="O68" i="39" s="1"/>
  <c r="Q68" i="39"/>
  <c r="R68" i="39" s="1"/>
  <c r="N35" i="39"/>
  <c r="O35" i="39" s="1"/>
  <c r="Q35" i="39"/>
  <c r="R35" i="39" s="1"/>
  <c r="Q20" i="39"/>
  <c r="R20" i="39" s="1"/>
  <c r="N20" i="39"/>
  <c r="O20" i="39" s="1"/>
  <c r="N54" i="39"/>
  <c r="O54" i="39" s="1"/>
  <c r="Q54" i="39"/>
  <c r="R54" i="39" s="1"/>
  <c r="N79" i="39"/>
  <c r="O79" i="39" s="1"/>
  <c r="Q79" i="39"/>
  <c r="R79" i="39" s="1"/>
  <c r="Q99" i="39"/>
  <c r="R99" i="39" s="1"/>
  <c r="N99" i="39"/>
  <c r="O99" i="39" s="1"/>
  <c r="N13" i="39"/>
  <c r="O13" i="39" s="1"/>
  <c r="Q13" i="39"/>
  <c r="R13" i="39" s="1"/>
  <c r="N97" i="39"/>
  <c r="O97" i="39" s="1"/>
  <c r="Q97" i="39"/>
  <c r="R97" i="39" s="1"/>
  <c r="N90" i="39"/>
  <c r="O90" i="39" s="1"/>
  <c r="Q90" i="39"/>
  <c r="R90" i="39" s="1"/>
  <c r="N82" i="39"/>
  <c r="O82" i="39" s="1"/>
  <c r="Q82" i="39"/>
  <c r="R82" i="39" s="1"/>
  <c r="N60" i="39"/>
  <c r="O60" i="39" s="1"/>
  <c r="Q60" i="39"/>
  <c r="R60" i="39" s="1"/>
  <c r="N52" i="39"/>
  <c r="O52" i="39" s="1"/>
  <c r="Q52" i="39"/>
  <c r="R52" i="39" s="1"/>
  <c r="N36" i="39"/>
  <c r="O36" i="39" s="1"/>
  <c r="Q36" i="39"/>
  <c r="R36" i="39" s="1"/>
  <c r="Q12" i="39"/>
  <c r="R12" i="39" s="1"/>
  <c r="N12" i="39"/>
  <c r="O12" i="39" s="1"/>
  <c r="N50" i="39"/>
  <c r="O50" i="39" s="1"/>
  <c r="Q50" i="39"/>
  <c r="R50" i="39" s="1"/>
  <c r="Q48" i="39"/>
  <c r="R48" i="39" s="1"/>
  <c r="N48" i="39"/>
  <c r="O48" i="39" s="1"/>
  <c r="N42" i="39"/>
  <c r="O42" i="39" s="1"/>
  <c r="Q42" i="39"/>
  <c r="R42" i="39" s="1"/>
  <c r="Q37" i="39"/>
  <c r="R37" i="39" s="1"/>
  <c r="N37" i="39"/>
  <c r="O37" i="39" s="1"/>
  <c r="N31" i="39"/>
  <c r="O31" i="39" s="1"/>
  <c r="Q31" i="39"/>
  <c r="R31" i="39" s="1"/>
  <c r="N14" i="39"/>
  <c r="O14" i="39" s="1"/>
  <c r="Q14" i="39"/>
  <c r="R14" i="39" s="1"/>
  <c r="N26" i="39"/>
  <c r="O26" i="39" s="1"/>
  <c r="Q26" i="39"/>
  <c r="R26" i="39" s="1"/>
  <c r="Q63" i="39"/>
  <c r="R63" i="39" s="1"/>
  <c r="N63" i="39"/>
  <c r="O63" i="39" s="1"/>
  <c r="N34" i="39"/>
  <c r="Q34" i="39"/>
  <c r="R103" i="39"/>
  <c r="R2" i="39"/>
  <c r="R132" i="39"/>
  <c r="O102" i="39"/>
  <c r="O2" i="39"/>
  <c r="O126" i="39"/>
  <c r="X106" i="1"/>
  <c r="C71" i="39" s="1"/>
  <c r="X151" i="1"/>
  <c r="C101" i="39" s="1"/>
  <c r="X139" i="1"/>
  <c r="C89" i="39" s="1"/>
  <c r="X136" i="1"/>
  <c r="C86" i="39" s="1"/>
  <c r="X148" i="1"/>
  <c r="C98" i="39" s="1"/>
  <c r="X95" i="1"/>
  <c r="C60" i="39" s="1"/>
  <c r="X98" i="1"/>
  <c r="C63" i="39" s="1"/>
  <c r="X101" i="1"/>
  <c r="C66" i="39" s="1"/>
  <c r="X111" i="1"/>
  <c r="C76" i="39" s="1"/>
  <c r="X132" i="1"/>
  <c r="C82" i="39" s="1"/>
  <c r="X137" i="1"/>
  <c r="C87" i="39" s="1"/>
  <c r="X99" i="1"/>
  <c r="C64" i="39" s="1"/>
  <c r="X53" i="1"/>
  <c r="C33" i="39" s="1"/>
  <c r="X145" i="1"/>
  <c r="C95" i="39" s="1"/>
  <c r="X129" i="1"/>
  <c r="C79" i="39" s="1"/>
  <c r="X109" i="1"/>
  <c r="C74" i="39" s="1"/>
  <c r="X68" i="1"/>
  <c r="C48" i="39" s="1"/>
  <c r="X108" i="1"/>
  <c r="C73" i="39" s="1"/>
  <c r="X69" i="1"/>
  <c r="C49" i="39" s="1"/>
  <c r="X23" i="1"/>
  <c r="C18" i="39" s="1"/>
  <c r="X56" i="1"/>
  <c r="C36" i="39" s="1"/>
  <c r="X63" i="1"/>
  <c r="C43" i="39" s="1"/>
  <c r="X49" i="1"/>
  <c r="C29" i="39" s="1"/>
  <c r="X27" i="1"/>
  <c r="C22" i="39" s="1"/>
  <c r="X47" i="1"/>
  <c r="C27" i="39" s="1"/>
  <c r="X13" i="1"/>
  <c r="C8" i="39" s="1"/>
  <c r="X15" i="1"/>
  <c r="C10" i="39" s="1"/>
  <c r="X25" i="1"/>
  <c r="C20" i="39" s="1"/>
  <c r="X52" i="1"/>
  <c r="C32" i="39" s="1"/>
  <c r="X89" i="1"/>
  <c r="C54" i="39" s="1"/>
  <c r="X87" i="1"/>
  <c r="C52" i="39" s="1"/>
  <c r="X61" i="1"/>
  <c r="C41" i="39" s="1"/>
  <c r="X31" i="1"/>
  <c r="C26" i="39" s="1"/>
  <c r="X66" i="1"/>
  <c r="C46" i="39" s="1"/>
  <c r="X150" i="1"/>
  <c r="C100" i="39" s="1"/>
  <c r="X17" i="1"/>
  <c r="C12" i="39" s="1"/>
  <c r="X59" i="1"/>
  <c r="C39" i="39" s="1"/>
  <c r="X127" i="1"/>
  <c r="C77" i="39" s="1"/>
  <c r="X147" i="1"/>
  <c r="C97" i="39" s="1"/>
  <c r="X19" i="1"/>
  <c r="C14" i="39" s="1"/>
  <c r="X58" i="1"/>
  <c r="C38" i="39" s="1"/>
  <c r="X29" i="1"/>
  <c r="C24" i="39" s="1"/>
  <c r="X92" i="1"/>
  <c r="C57" i="39" s="1"/>
  <c r="X10" i="1"/>
  <c r="C5" i="39" s="1"/>
  <c r="X11" i="1"/>
  <c r="C6" i="39" s="1"/>
  <c r="X93" i="1"/>
  <c r="C58" i="39" s="1"/>
  <c r="X138" i="1"/>
  <c r="C88" i="39" s="1"/>
  <c r="X100" i="1"/>
  <c r="C65" i="39" s="1"/>
  <c r="X54" i="1"/>
  <c r="C34" i="39" s="1"/>
  <c r="X142" i="1"/>
  <c r="C92" i="39" s="1"/>
  <c r="X107" i="1"/>
  <c r="C72" i="39" s="1"/>
  <c r="X103" i="1"/>
  <c r="C68" i="39" s="1"/>
  <c r="X8" i="1"/>
  <c r="C3" i="39" s="1"/>
  <c r="X62" i="1"/>
  <c r="C42" i="39" s="1"/>
  <c r="X9" i="1"/>
  <c r="C4" i="39" s="1"/>
  <c r="X134" i="1"/>
  <c r="C84" i="39" s="1"/>
  <c r="X7" i="1"/>
  <c r="C2" i="39" s="1"/>
  <c r="X131" i="1"/>
  <c r="C81" i="39" s="1"/>
  <c r="X146" i="1"/>
  <c r="C96" i="39" s="1"/>
  <c r="X102" i="1"/>
  <c r="C67" i="39" s="1"/>
  <c r="X71" i="1"/>
  <c r="C51" i="39" s="1"/>
  <c r="X57" i="1"/>
  <c r="C37" i="39" s="1"/>
  <c r="X14" i="1"/>
  <c r="C9" i="39" s="1"/>
  <c r="R34" i="39" l="1"/>
  <c r="R121" i="39"/>
  <c r="R115" i="39"/>
  <c r="R123" i="39"/>
  <c r="R127" i="39"/>
  <c r="R113" i="39"/>
  <c r="R133" i="39"/>
  <c r="R111" i="39"/>
  <c r="R131" i="39"/>
  <c r="R135" i="39"/>
  <c r="R129" i="39"/>
  <c r="R137" i="39"/>
  <c r="R109" i="39"/>
  <c r="R117" i="39"/>
  <c r="R119" i="39"/>
  <c r="R125" i="39"/>
  <c r="R105" i="39"/>
  <c r="R107" i="39"/>
  <c r="O34" i="39"/>
  <c r="O112" i="39"/>
  <c r="O124" i="39"/>
  <c r="O130" i="39"/>
  <c r="O116" i="39"/>
  <c r="O134" i="39"/>
  <c r="O128" i="39"/>
  <c r="O108" i="39"/>
  <c r="O118" i="39"/>
  <c r="O120" i="39"/>
  <c r="O122" i="39"/>
  <c r="O114" i="39"/>
  <c r="O136" i="39"/>
  <c r="O110" i="39"/>
  <c r="O132" i="39"/>
  <c r="O104" i="39"/>
  <c r="O106" i="39"/>
  <c r="O4" i="39"/>
  <c r="S2" i="39" l="1"/>
  <c r="C11" i="38" s="1"/>
  <c r="P2" i="39"/>
  <c r="C10" i="38" s="1"/>
  <c r="C12" i="38" l="1"/>
  <c r="D15" i="36" s="1"/>
  <c r="H14" i="36" l="1"/>
  <c r="J14" i="36" s="1"/>
  <c r="J16" i="36" s="1"/>
  <c r="E8" i="3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MIYUKISUZUKI</author>
    <author>MSATO</author>
  </authors>
  <commentList>
    <comment ref="E5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中学・高校所属「1～3」
学校外所属の中学生「J1～J3」
学校外所属の高校生「H1～H3」</t>
        </r>
      </text>
    </comment>
    <comment ref="G5" authorId="1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１種目につき１行使うこと。</t>
        </r>
      </text>
    </comment>
    <comment ref="AB6" authorId="1" shapeId="0" xr:uid="{00000000-0006-0000-0100-000003000000}">
      <text>
        <r>
          <rPr>
            <sz val="9"/>
            <color indexed="81"/>
            <rFont val="ＭＳ Ｐゴシック"/>
            <family val="3"/>
            <charset val="128"/>
          </rPr>
          <t xml:space="preserve">他県選手の場合は右側の「登録県」の列を変更してください。
</t>
        </r>
      </text>
    </comment>
    <comment ref="AE6" authorId="1" shapeId="0" xr:uid="{00000000-0006-0000-0100-000004000000}">
      <text>
        <r>
          <rPr>
            <b/>
            <sz val="9"/>
            <color indexed="81"/>
            <rFont val="ＭＳ ゴシック"/>
            <family val="3"/>
            <charset val="128"/>
          </rPr>
          <t>"X1"に入力可能なもの</t>
        </r>
        <r>
          <rPr>
            <sz val="9"/>
            <color indexed="81"/>
            <rFont val="ＭＳ ゴシック"/>
            <family val="3"/>
            <charset val="128"/>
          </rPr>
          <t xml:space="preserve">
OPN・・・オープン参加
*・・・規格外資格記録
OPN*・・・オープン参加
　　　かつ規格外資格記録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G6" authorId="1" shapeId="0" xr:uid="{00000000-0006-0000-0100-000005000000}">
      <text>
        <r>
          <rPr>
            <sz val="9"/>
            <color indexed="81"/>
            <rFont val="ＭＳ Ｐゴシック"/>
            <family val="3"/>
            <charset val="128"/>
          </rPr>
          <t xml:space="preserve">他県の場合はリストから選択して修正してください。（初期値は「山形」になっています。）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MSATO</author>
  </authors>
  <commentList>
    <comment ref="AC6" authorId="0" shapeId="0" xr:uid="{00000000-0006-0000-02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他県選手の場合は右側の「登録県」の列を変更してください。
</t>
        </r>
      </text>
    </comment>
    <comment ref="AF6" authorId="0" shapeId="0" xr:uid="{00000000-0006-0000-0200-000002000000}">
      <text>
        <r>
          <rPr>
            <b/>
            <sz val="9"/>
            <color indexed="81"/>
            <rFont val="ＭＳ ゴシック"/>
            <family val="3"/>
            <charset val="128"/>
          </rPr>
          <t>"X1"に入力可能なもの</t>
        </r>
        <r>
          <rPr>
            <sz val="9"/>
            <color indexed="81"/>
            <rFont val="ＭＳ ゴシック"/>
            <family val="3"/>
            <charset val="128"/>
          </rPr>
          <t xml:space="preserve">
OPN・・・オープン参加
*・・・規格外資格記録
OPN*・・・オープン参加
　　　かつ規格外資格記録</t>
        </r>
      </text>
    </comment>
    <comment ref="AH6" authorId="0" shapeId="0" xr:uid="{00000000-0006-0000-0200-000003000000}">
      <text>
        <r>
          <rPr>
            <sz val="9"/>
            <color indexed="81"/>
            <rFont val="ＭＳ Ｐゴシック"/>
            <family val="3"/>
            <charset val="128"/>
          </rPr>
          <t>他県の場合はリストから選択して修正してください。（初期値は「山形」になっています。）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C57" authorId="0" shapeId="0" xr:uid="{00000000-0006-0000-0200-000004000000}">
      <text>
        <r>
          <rPr>
            <sz val="9"/>
            <color indexed="81"/>
            <rFont val="ＭＳ Ｐゴシック"/>
            <family val="3"/>
            <charset val="128"/>
          </rPr>
          <t xml:space="preserve">他県選手の場合は右側の「登録県」の列を変更してください。
</t>
        </r>
      </text>
    </comment>
    <comment ref="AF57" authorId="0" shapeId="0" xr:uid="{00000000-0006-0000-0200-000005000000}">
      <text>
        <r>
          <rPr>
            <b/>
            <sz val="9"/>
            <color indexed="81"/>
            <rFont val="ＭＳ ゴシック"/>
            <family val="3"/>
            <charset val="128"/>
          </rPr>
          <t>"X1"に入力可能なもの</t>
        </r>
        <r>
          <rPr>
            <sz val="9"/>
            <color indexed="81"/>
            <rFont val="ＭＳ ゴシック"/>
            <family val="3"/>
            <charset val="128"/>
          </rPr>
          <t xml:space="preserve">
OPN・・・オープン参加
*・・・規格外資格記録
OPN*・・・オープン参加
　　　かつ規格外資格記録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MSATO</author>
  </authors>
  <commentList>
    <comment ref="E1" authorId="0" shapeId="0" xr:uid="{00000000-0006-0000-0600-000001000000}">
      <text>
        <r>
          <rPr>
            <sz val="9"/>
            <color indexed="81"/>
            <rFont val="ＭＳ Ｐゴシック"/>
            <family val="3"/>
            <charset val="128"/>
          </rPr>
          <t>同一種目に複数チームがエントリーしている場合は適宜、リレーチームのDBを修正してください。</t>
        </r>
      </text>
    </comment>
  </commentList>
</comments>
</file>

<file path=xl/sharedStrings.xml><?xml version="1.0" encoding="utf-8"?>
<sst xmlns="http://schemas.openxmlformats.org/spreadsheetml/2006/main" count="3031" uniqueCount="1667">
  <si>
    <t>所属・学校名</t>
    <rPh sb="0" eb="2">
      <t>ショゾク</t>
    </rPh>
    <rPh sb="3" eb="5">
      <t>ガッコウ</t>
    </rPh>
    <rPh sb="5" eb="6">
      <t>メイ</t>
    </rPh>
    <phoneticPr fontId="3"/>
  </si>
  <si>
    <t>登録番号</t>
    <rPh sb="0" eb="2">
      <t>トウロク</t>
    </rPh>
    <rPh sb="2" eb="4">
      <t>バンゴウ</t>
    </rPh>
    <phoneticPr fontId="3"/>
  </si>
  <si>
    <t>氏名</t>
    <rPh sb="0" eb="2">
      <t>シメイ</t>
    </rPh>
    <phoneticPr fontId="3"/>
  </si>
  <si>
    <t>学年</t>
    <rPh sb="0" eb="2">
      <t>ガクネン</t>
    </rPh>
    <phoneticPr fontId="3"/>
  </si>
  <si>
    <t>性別</t>
    <rPh sb="0" eb="2">
      <t>セイベツ</t>
    </rPh>
    <phoneticPr fontId="3"/>
  </si>
  <si>
    <t>備考</t>
    <rPh sb="0" eb="2">
      <t>ビコウ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</si>
  <si>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</si>
  <si>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</si>
  <si>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公認最高記録</t>
    <rPh sb="0" eb="2">
      <t>コウニン</t>
    </rPh>
    <rPh sb="2" eb="4">
      <t>サイコウ</t>
    </rPh>
    <rPh sb="4" eb="6">
      <t>キロク</t>
    </rPh>
    <phoneticPr fontId="3"/>
  </si>
  <si>
    <t>ﾌﾘｶﾞﾅ</t>
    <phoneticPr fontId="3"/>
  </si>
  <si>
    <t>漢字・ほか</t>
    <rPh sb="0" eb="2">
      <t>カンジ</t>
    </rPh>
    <phoneticPr fontId="3"/>
  </si>
  <si>
    <t>所属電話番号</t>
    <rPh sb="0" eb="2">
      <t>ショゾク</t>
    </rPh>
    <rPh sb="2" eb="4">
      <t>デンワ</t>
    </rPh>
    <rPh sb="4" eb="6">
      <t>バンゴウ</t>
    </rPh>
    <phoneticPr fontId="3"/>
  </si>
  <si>
    <t>連絡用
e-mailアドレス</t>
    <phoneticPr fontId="3"/>
  </si>
  <si>
    <t>印</t>
    <rPh sb="0" eb="1">
      <t>イン</t>
    </rPh>
    <phoneticPr fontId="3"/>
  </si>
  <si>
    <t>記載責任者</t>
    <rPh sb="0" eb="2">
      <t>キサイ</t>
    </rPh>
    <rPh sb="2" eb="5">
      <t>セキニンシャ</t>
    </rPh>
    <phoneticPr fontId="3"/>
  </si>
  <si>
    <t>上記の者は健康であるので、出場することを認める</t>
    <rPh sb="0" eb="2">
      <t>ジョウキ</t>
    </rPh>
    <rPh sb="3" eb="4">
      <t>モノ</t>
    </rPh>
    <rPh sb="5" eb="7">
      <t>ケンコウ</t>
    </rPh>
    <rPh sb="13" eb="15">
      <t>シュツジョウ</t>
    </rPh>
    <rPh sb="20" eb="21">
      <t>ミト</t>
    </rPh>
    <phoneticPr fontId="3"/>
  </si>
  <si>
    <t>問合先電話番号
(携帯電話等)</t>
    <rPh sb="0" eb="2">
      <t>トイアワ</t>
    </rPh>
    <rPh sb="2" eb="3">
      <t>サキ</t>
    </rPh>
    <rPh sb="3" eb="5">
      <t>デンワ</t>
    </rPh>
    <rPh sb="5" eb="7">
      <t>バンゴウ</t>
    </rPh>
    <rPh sb="9" eb="11">
      <t>ケイタイ</t>
    </rPh>
    <rPh sb="11" eb="13">
      <t>デンワ</t>
    </rPh>
    <rPh sb="13" eb="14">
      <t>トウ</t>
    </rPh>
    <phoneticPr fontId="3"/>
  </si>
  <si>
    <t>校 長</t>
    <rPh sb="0" eb="1">
      <t>コウ</t>
    </rPh>
    <rPh sb="2" eb="3">
      <t>チョウ</t>
    </rPh>
    <phoneticPr fontId="3"/>
  </si>
  <si>
    <t>DB</t>
    <phoneticPr fontId="3"/>
  </si>
  <si>
    <t>記録</t>
    <rPh sb="0" eb="2">
      <t>キロク</t>
    </rPh>
    <phoneticPr fontId="3"/>
  </si>
  <si>
    <t>S1</t>
    <phoneticPr fontId="3"/>
  </si>
  <si>
    <t>ZK</t>
    <phoneticPr fontId="3"/>
  </si>
  <si>
    <t>N1</t>
    <phoneticPr fontId="3"/>
  </si>
  <si>
    <t>N2</t>
    <phoneticPr fontId="3"/>
  </si>
  <si>
    <t>MC</t>
    <phoneticPr fontId="3"/>
  </si>
  <si>
    <t>KC</t>
  </si>
  <si>
    <t>N1</t>
  </si>
  <si>
    <t>060004</t>
  </si>
  <si>
    <t>米沢市陸協</t>
  </si>
  <si>
    <t>060001</t>
  </si>
  <si>
    <t>南陽東置賜陸協</t>
  </si>
  <si>
    <t>060012</t>
  </si>
  <si>
    <t>060006</t>
  </si>
  <si>
    <t>上山市陸協</t>
  </si>
  <si>
    <t>060007</t>
  </si>
  <si>
    <t>山形市陸協</t>
  </si>
  <si>
    <t>060019</t>
  </si>
  <si>
    <t>060013</t>
  </si>
  <si>
    <t>060014</t>
  </si>
  <si>
    <t>060008</t>
  </si>
  <si>
    <t>鶴岡市陸協</t>
  </si>
  <si>
    <t>060016</t>
  </si>
  <si>
    <t>酒田市陸協</t>
  </si>
  <si>
    <t>060030</t>
  </si>
  <si>
    <t>060023</t>
  </si>
  <si>
    <t>060002</t>
  </si>
  <si>
    <t>新庄地区陸協</t>
  </si>
  <si>
    <t>日新製薬</t>
  </si>
  <si>
    <t>060029</t>
  </si>
  <si>
    <t>山形大</t>
  </si>
  <si>
    <t>東北文教大</t>
  </si>
  <si>
    <t>鶴岡高専</t>
  </si>
  <si>
    <t>米沢一中</t>
  </si>
  <si>
    <t>米沢二中</t>
  </si>
  <si>
    <t>米沢三中</t>
  </si>
  <si>
    <t>米沢四中</t>
  </si>
  <si>
    <t>米沢六中</t>
  </si>
  <si>
    <t>川西中</t>
  </si>
  <si>
    <t>長井南中</t>
  </si>
  <si>
    <t>長井北中</t>
  </si>
  <si>
    <t>飯豊中</t>
  </si>
  <si>
    <t>小国中</t>
  </si>
  <si>
    <t>上山南中</t>
  </si>
  <si>
    <t>上山北中</t>
  </si>
  <si>
    <t>山形一中</t>
  </si>
  <si>
    <t>山形二中</t>
  </si>
  <si>
    <t>山形三中</t>
  </si>
  <si>
    <t>山形四中</t>
  </si>
  <si>
    <t>山形五中</t>
  </si>
  <si>
    <t>山形六中</t>
  </si>
  <si>
    <t>山形七中</t>
  </si>
  <si>
    <t>山形十中</t>
  </si>
  <si>
    <t>天童二中</t>
  </si>
  <si>
    <t>天童三中</t>
  </si>
  <si>
    <t>天童四中</t>
  </si>
  <si>
    <t>山辺中</t>
  </si>
  <si>
    <t>中山中</t>
  </si>
  <si>
    <t>河北中</t>
  </si>
  <si>
    <t>大江中</t>
  </si>
  <si>
    <t>東根一中</t>
  </si>
  <si>
    <t>尾花沢中</t>
  </si>
  <si>
    <t>大石田中</t>
  </si>
  <si>
    <t>新庄中</t>
  </si>
  <si>
    <t>最上中</t>
  </si>
  <si>
    <t>真室川中</t>
  </si>
  <si>
    <t>鶴岡一中</t>
  </si>
  <si>
    <t>鶴岡二中</t>
  </si>
  <si>
    <t>鶴岡三中</t>
  </si>
  <si>
    <t>鶴岡四中</t>
  </si>
  <si>
    <t>鶴岡五中</t>
  </si>
  <si>
    <t>酒田一中</t>
  </si>
  <si>
    <t>酒田二中</t>
  </si>
  <si>
    <t>酒田三中</t>
  </si>
  <si>
    <t>酒田四中</t>
  </si>
  <si>
    <t>酒田六中</t>
  </si>
  <si>
    <t>遊佐中</t>
  </si>
  <si>
    <t>三川中</t>
  </si>
  <si>
    <t>山形九中</t>
  </si>
  <si>
    <t>山形聾中</t>
  </si>
  <si>
    <t>西川中</t>
  </si>
  <si>
    <t>舟形中</t>
  </si>
  <si>
    <t>KC</t>
    <phoneticPr fontId="3"/>
  </si>
  <si>
    <t>申込み所属</t>
    <rPh sb="0" eb="2">
      <t>モウシコ</t>
    </rPh>
    <rPh sb="3" eb="5">
      <t>ショゾク</t>
    </rPh>
    <phoneticPr fontId="3"/>
  </si>
  <si>
    <t>所属略称</t>
    <rPh sb="0" eb="2">
      <t>ショゾク</t>
    </rPh>
    <rPh sb="2" eb="4">
      <t>リャクショウ</t>
    </rPh>
    <phoneticPr fontId="3"/>
  </si>
  <si>
    <t>MC</t>
  </si>
  <si>
    <t>MC</t>
    <phoneticPr fontId="3"/>
  </si>
  <si>
    <t>X1</t>
    <phoneticPr fontId="3"/>
  </si>
  <si>
    <t>種目(申込)</t>
    <rPh sb="0" eb="2">
      <t>シュモク</t>
    </rPh>
    <rPh sb="3" eb="5">
      <t>モウシコ</t>
    </rPh>
    <phoneticPr fontId="3"/>
  </si>
  <si>
    <t>ZK</t>
  </si>
  <si>
    <t>N2</t>
  </si>
  <si>
    <t>区分</t>
    <rPh sb="0" eb="2">
      <t>クブン</t>
    </rPh>
    <phoneticPr fontId="3"/>
  </si>
  <si>
    <t>一般</t>
    <rPh sb="0" eb="2">
      <t>イッパン</t>
    </rPh>
    <phoneticPr fontId="3"/>
  </si>
  <si>
    <t>区分性別</t>
    <rPh sb="0" eb="2">
      <t>クブン</t>
    </rPh>
    <rPh sb="2" eb="4">
      <t>セイベツ</t>
    </rPh>
    <phoneticPr fontId="3"/>
  </si>
  <si>
    <t>一般男</t>
    <rPh sb="0" eb="2">
      <t>イッパン</t>
    </rPh>
    <rPh sb="2" eb="3">
      <t>オトコ</t>
    </rPh>
    <phoneticPr fontId="3"/>
  </si>
  <si>
    <t>大学男</t>
    <rPh sb="0" eb="2">
      <t>ダイガク</t>
    </rPh>
    <rPh sb="2" eb="3">
      <t>オトコ</t>
    </rPh>
    <phoneticPr fontId="3"/>
  </si>
  <si>
    <t>高校男</t>
    <rPh sb="0" eb="2">
      <t>コウコウ</t>
    </rPh>
    <rPh sb="2" eb="3">
      <t>オトコ</t>
    </rPh>
    <phoneticPr fontId="3"/>
  </si>
  <si>
    <t>中学男</t>
    <rPh sb="0" eb="2">
      <t>チュウガク</t>
    </rPh>
    <rPh sb="2" eb="3">
      <t>オトコ</t>
    </rPh>
    <phoneticPr fontId="3"/>
  </si>
  <si>
    <t>小学男</t>
    <rPh sb="0" eb="2">
      <t>ショウガク</t>
    </rPh>
    <rPh sb="2" eb="3">
      <t>オトコ</t>
    </rPh>
    <phoneticPr fontId="3"/>
  </si>
  <si>
    <t>一般女</t>
    <rPh sb="0" eb="2">
      <t>イッパン</t>
    </rPh>
    <rPh sb="2" eb="3">
      <t>オンナ</t>
    </rPh>
    <phoneticPr fontId="3"/>
  </si>
  <si>
    <t>大学女</t>
    <rPh sb="0" eb="2">
      <t>ダイガク</t>
    </rPh>
    <rPh sb="2" eb="3">
      <t>オンナ</t>
    </rPh>
    <phoneticPr fontId="3"/>
  </si>
  <si>
    <t>高校女</t>
    <rPh sb="0" eb="2">
      <t>コウコウ</t>
    </rPh>
    <rPh sb="2" eb="3">
      <t>オンナ</t>
    </rPh>
    <phoneticPr fontId="3"/>
  </si>
  <si>
    <t>中学女</t>
    <rPh sb="0" eb="2">
      <t>チュウガク</t>
    </rPh>
    <rPh sb="2" eb="3">
      <t>オンナ</t>
    </rPh>
    <phoneticPr fontId="3"/>
  </si>
  <si>
    <t>小学女</t>
    <rPh sb="0" eb="2">
      <t>ショウガク</t>
    </rPh>
    <rPh sb="2" eb="3">
      <t>オンナ</t>
    </rPh>
    <phoneticPr fontId="3"/>
  </si>
  <si>
    <t>種目名カナ</t>
  </si>
  <si>
    <t>正式種目名</t>
  </si>
  <si>
    <t>種目名</t>
  </si>
  <si>
    <t>単位</t>
  </si>
  <si>
    <t>種　目（個人種目）</t>
    <rPh sb="0" eb="1">
      <t>タネ</t>
    </rPh>
    <rPh sb="2" eb="3">
      <t>メ</t>
    </rPh>
    <rPh sb="4" eb="6">
      <t>コジン</t>
    </rPh>
    <rPh sb="6" eb="8">
      <t>シュモク</t>
    </rPh>
    <phoneticPr fontId="3"/>
  </si>
  <si>
    <t>種目</t>
    <rPh sb="0" eb="2">
      <t>シュモク</t>
    </rPh>
    <phoneticPr fontId="3"/>
  </si>
  <si>
    <t>種目略称</t>
    <rPh sb="0" eb="2">
      <t>シュモク</t>
    </rPh>
    <rPh sb="2" eb="4">
      <t>リャクショウ</t>
    </rPh>
    <phoneticPr fontId="3"/>
  </si>
  <si>
    <t>種目code</t>
    <rPh sb="0" eb="2">
      <t>シュモク</t>
    </rPh>
    <phoneticPr fontId="3"/>
  </si>
  <si>
    <t>種目code説明</t>
    <rPh sb="0" eb="2">
      <t>シュモク</t>
    </rPh>
    <rPh sb="6" eb="8">
      <t>セツメイ</t>
    </rPh>
    <phoneticPr fontId="3"/>
  </si>
  <si>
    <t>左3桁は種目code</t>
    <rPh sb="0" eb="1">
      <t>ヒダリ</t>
    </rPh>
    <rPh sb="2" eb="3">
      <t>ケタ</t>
    </rPh>
    <rPh sb="4" eb="6">
      <t>シュモク</t>
    </rPh>
    <phoneticPr fontId="3"/>
  </si>
  <si>
    <t>code</t>
    <phoneticPr fontId="3"/>
  </si>
  <si>
    <t>02</t>
  </si>
  <si>
    <t>03</t>
  </si>
  <si>
    <t>04</t>
  </si>
  <si>
    <t>05</t>
  </si>
  <si>
    <t>06</t>
  </si>
  <si>
    <t>07</t>
  </si>
  <si>
    <t>08</t>
  </si>
  <si>
    <t>09</t>
  </si>
  <si>
    <t>種目番号</t>
    <rPh sb="0" eb="2">
      <t>シュモク</t>
    </rPh>
    <rPh sb="2" eb="4">
      <t>バンゴウ</t>
    </rPh>
    <phoneticPr fontId="3"/>
  </si>
  <si>
    <t>北海道</t>
  </si>
  <si>
    <t>神奈川</t>
  </si>
  <si>
    <t>和歌山</t>
  </si>
  <si>
    <t>鹿児島</t>
  </si>
  <si>
    <t>01</t>
    <phoneticPr fontId="8"/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</si>
  <si>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</si>
  <si>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</si>
  <si>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</si>
  <si>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</si>
  <si>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</si>
  <si>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</si>
  <si>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</si>
  <si>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</si>
  <si>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</si>
  <si>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</si>
  <si>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</si>
  <si>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</si>
  <si>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</si>
  <si>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</si>
  <si>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</si>
  <si>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</si>
  <si>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</si>
  <si>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</si>
  <si>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</si>
  <si>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</si>
  <si>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</si>
  <si>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</si>
  <si>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大阪</t>
  </si>
  <si>
    <t>兵庫</t>
  </si>
  <si>
    <t>奈良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</si>
  <si>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</si>
  <si>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</si>
  <si>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</si>
  <si>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</si>
  <si>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</si>
  <si>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</si>
  <si>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</si>
  <si>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</si>
  <si>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</si>
  <si>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</si>
  <si>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</si>
  <si>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</si>
  <si>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</si>
  <si>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</si>
  <si>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</si>
  <si>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登録県</t>
    <rPh sb="0" eb="2">
      <t>トウロク</t>
    </rPh>
    <rPh sb="2" eb="3">
      <t>ケン</t>
    </rPh>
    <phoneticPr fontId="3"/>
  </si>
  <si>
    <t>仙台大</t>
  </si>
  <si>
    <t>東北大</t>
  </si>
  <si>
    <t>東北公益大</t>
  </si>
  <si>
    <t>福島大</t>
  </si>
  <si>
    <t>筑波大</t>
  </si>
  <si>
    <t>流通経済大</t>
  </si>
  <si>
    <t>城西大</t>
  </si>
  <si>
    <t>駿河台大</t>
  </si>
  <si>
    <t>大東文化大</t>
  </si>
  <si>
    <t>東京国際大</t>
  </si>
  <si>
    <t>東洋大</t>
  </si>
  <si>
    <t>平成国際大</t>
  </si>
  <si>
    <t>武蔵野学院大</t>
  </si>
  <si>
    <t>早稲田大</t>
  </si>
  <si>
    <t>国際武道大</t>
  </si>
  <si>
    <t>順天堂大</t>
  </si>
  <si>
    <t>中央学院大</t>
  </si>
  <si>
    <t>國學院大</t>
  </si>
  <si>
    <t>拓殖大</t>
  </si>
  <si>
    <t>中央大</t>
  </si>
  <si>
    <t>帝京大</t>
  </si>
  <si>
    <t>東京学芸大</t>
  </si>
  <si>
    <t>東京農業大</t>
  </si>
  <si>
    <t>日本大</t>
  </si>
  <si>
    <t>一橋大</t>
  </si>
  <si>
    <t>東海大</t>
  </si>
  <si>
    <t>日本体育大</t>
  </si>
  <si>
    <t>新潟医療福祉大</t>
  </si>
  <si>
    <t>新潟大</t>
  </si>
  <si>
    <t>山梨学院大</t>
  </si>
  <si>
    <t>中京大</t>
  </si>
  <si>
    <t>蔵王一中</t>
  </si>
  <si>
    <t>蔵王二中</t>
  </si>
  <si>
    <t>楯岡中</t>
  </si>
  <si>
    <t>神町中</t>
  </si>
  <si>
    <t>羽黒中</t>
  </si>
  <si>
    <t>温海中</t>
  </si>
  <si>
    <t>立川中</t>
  </si>
  <si>
    <t>健康証明書・出場認知書</t>
    <rPh sb="0" eb="2">
      <t>ケンコウ</t>
    </rPh>
    <rPh sb="2" eb="4">
      <t>ショウメイ</t>
    </rPh>
    <rPh sb="4" eb="5">
      <t>ショ</t>
    </rPh>
    <rPh sb="6" eb="8">
      <t>シュツジョウ</t>
    </rPh>
    <rPh sb="8" eb="10">
      <t>ニンチ</t>
    </rPh>
    <rPh sb="10" eb="11">
      <t>ショ</t>
    </rPh>
    <phoneticPr fontId="3"/>
  </si>
  <si>
    <t>M1</t>
    <phoneticPr fontId="3"/>
  </si>
  <si>
    <t>M2</t>
    <phoneticPr fontId="3"/>
  </si>
  <si>
    <t>所属</t>
    <rPh sb="0" eb="2">
      <t>ショゾク</t>
    </rPh>
    <phoneticPr fontId="3"/>
  </si>
  <si>
    <t>氏名加工</t>
    <rPh sb="0" eb="2">
      <t>シメイ</t>
    </rPh>
    <rPh sb="2" eb="4">
      <t>カコウ</t>
    </rPh>
    <phoneticPr fontId="3"/>
  </si>
  <si>
    <t>SX</t>
    <phoneticPr fontId="3"/>
  </si>
  <si>
    <t>円</t>
  </si>
  <si>
    <t>×</t>
  </si>
  <si>
    <t>合計</t>
  </si>
  <si>
    <t>所属名（学校名）</t>
  </si>
  <si>
    <t>申込責任者名　　</t>
  </si>
  <si>
    <t>様</t>
  </si>
  <si>
    <t>ＫＡＣ</t>
  </si>
  <si>
    <t>霞城ⅠⅡⅢ</t>
  </si>
  <si>
    <t>宮川中</t>
  </si>
  <si>
    <t>東根二中</t>
  </si>
  <si>
    <t>赤湯中</t>
  </si>
  <si>
    <t>高畠中</t>
  </si>
  <si>
    <t>叶水中</t>
  </si>
  <si>
    <t>白鷹中</t>
  </si>
  <si>
    <t>山形酒田特支中</t>
  </si>
  <si>
    <t>上武大</t>
  </si>
  <si>
    <t>D2</t>
  </si>
  <si>
    <t>D3</t>
  </si>
  <si>
    <t>D1</t>
    <phoneticPr fontId="3"/>
  </si>
  <si>
    <t>希望する競技役員の部署</t>
    <rPh sb="0" eb="2">
      <t>キボウ</t>
    </rPh>
    <rPh sb="4" eb="6">
      <t>キョウギ</t>
    </rPh>
    <rPh sb="6" eb="8">
      <t>ヤクイン</t>
    </rPh>
    <rPh sb="9" eb="11">
      <t>ブショ</t>
    </rPh>
    <phoneticPr fontId="3"/>
  </si>
  <si>
    <t>金</t>
    <rPh sb="0" eb="1">
      <t>キン</t>
    </rPh>
    <phoneticPr fontId="3"/>
  </si>
  <si>
    <t>円也</t>
    <phoneticPr fontId="3"/>
  </si>
  <si>
    <t>プログラム代</t>
    <rPh sb="5" eb="6">
      <t>ダイ</t>
    </rPh>
    <phoneticPr fontId="16"/>
  </si>
  <si>
    <t>北海道大</t>
  </si>
  <si>
    <t>年　　月　　日</t>
    <rPh sb="0" eb="1">
      <t>ネン</t>
    </rPh>
    <rPh sb="3" eb="4">
      <t>ガツ</t>
    </rPh>
    <rPh sb="6" eb="7">
      <t>ニチ</t>
    </rPh>
    <phoneticPr fontId="3"/>
  </si>
  <si>
    <t>（参加人数</t>
    <rPh sb="1" eb="3">
      <t>サンカ</t>
    </rPh>
    <rPh sb="3" eb="5">
      <t>ニンズウ</t>
    </rPh>
    <phoneticPr fontId="16"/>
  </si>
  <si>
    <t>）</t>
    <phoneticPr fontId="16"/>
  </si>
  <si>
    <t>人</t>
    <rPh sb="0" eb="1">
      <t>ニン</t>
    </rPh>
    <phoneticPr fontId="16"/>
  </si>
  <si>
    <t>校長名</t>
    <rPh sb="0" eb="2">
      <t>コウチョウ</t>
    </rPh>
    <rPh sb="2" eb="3">
      <t>メイ</t>
    </rPh>
    <phoneticPr fontId="3"/>
  </si>
  <si>
    <t>申込責任者名</t>
    <rPh sb="0" eb="2">
      <t>モウシコミ</t>
    </rPh>
    <rPh sb="2" eb="4">
      <t>セキニン</t>
    </rPh>
    <rPh sb="4" eb="5">
      <t>シャ</t>
    </rPh>
    <rPh sb="5" eb="6">
      <t>メイ</t>
    </rPh>
    <phoneticPr fontId="3"/>
  </si>
  <si>
    <t>申込人数</t>
    <rPh sb="0" eb="2">
      <t>モウシコミ</t>
    </rPh>
    <rPh sb="2" eb="4">
      <t>ニンズウ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</si>
  <si>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</si>
  <si>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</si>
  <si>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合計</t>
    <rPh sb="0" eb="2">
      <t>ゴウケイ</t>
    </rPh>
    <phoneticPr fontId="3"/>
  </si>
  <si>
    <t>DB</t>
    <phoneticPr fontId="3"/>
  </si>
  <si>
    <t>S1</t>
    <phoneticPr fontId="3"/>
  </si>
  <si>
    <t>SX</t>
    <phoneticPr fontId="3"/>
  </si>
  <si>
    <t>X1</t>
    <phoneticPr fontId="3"/>
  </si>
  <si>
    <t>男countif</t>
    <rPh sb="0" eb="1">
      <t>オトコ</t>
    </rPh>
    <phoneticPr fontId="3"/>
  </si>
  <si>
    <t>男sum</t>
    <rPh sb="0" eb="1">
      <t>オトコ</t>
    </rPh>
    <phoneticPr fontId="3"/>
  </si>
  <si>
    <t>女countif</t>
    <rPh sb="0" eb="1">
      <t>オンナ</t>
    </rPh>
    <phoneticPr fontId="3"/>
  </si>
  <si>
    <t>女sum</t>
    <rPh sb="0" eb="1">
      <t>オンナ</t>
    </rPh>
    <phoneticPr fontId="3"/>
  </si>
  <si>
    <t>滋賀</t>
  </si>
  <si>
    <t>京都</t>
  </si>
  <si>
    <t>沖縄</t>
  </si>
  <si>
    <t>学連</t>
  </si>
  <si>
    <t>H1</t>
    <phoneticPr fontId="3"/>
  </si>
  <si>
    <t>H2</t>
    <phoneticPr fontId="3"/>
  </si>
  <si>
    <t>H3</t>
    <phoneticPr fontId="3"/>
  </si>
  <si>
    <t>J1</t>
    <phoneticPr fontId="3"/>
  </si>
  <si>
    <t>J2</t>
    <phoneticPr fontId="3"/>
  </si>
  <si>
    <t>J3</t>
    <phoneticPr fontId="3"/>
  </si>
  <si>
    <t>←この列の数字は「申込書」シートのデータを基に自動集計したものです。入力した内容と合うか確認してください。</t>
    <rPh sb="34" eb="36">
      <t>ニュウリョク</t>
    </rPh>
    <rPh sb="38" eb="40">
      <t>ナイヨウ</t>
    </rPh>
    <phoneticPr fontId="28"/>
  </si>
  <si>
    <r>
      <t>所属・学校名</t>
    </r>
    <r>
      <rPr>
        <b/>
        <sz val="11"/>
        <color rgb="FFFF0000"/>
        <rFont val="ＭＳ Ｐゴシック"/>
        <family val="3"/>
        <charset val="128"/>
        <scheme val="minor"/>
      </rPr>
      <t>（正式名称）</t>
    </r>
    <rPh sb="0" eb="2">
      <t>ショゾク</t>
    </rPh>
    <rPh sb="3" eb="5">
      <t>ガッコウ</t>
    </rPh>
    <rPh sb="5" eb="6">
      <t>メイ</t>
    </rPh>
    <rPh sb="7" eb="9">
      <t>セイシキ</t>
    </rPh>
    <rPh sb="9" eb="11">
      <t>メイショウ</t>
    </rPh>
    <phoneticPr fontId="3"/>
  </si>
  <si>
    <r>
      <t>所属電話番号</t>
    </r>
    <r>
      <rPr>
        <b/>
        <sz val="11"/>
        <color rgb="FFFF0000"/>
        <rFont val="ＭＳ Ｐゴシック"/>
        <family val="3"/>
        <charset val="128"/>
        <scheme val="minor"/>
      </rPr>
      <t>（半角のみ）</t>
    </r>
    <rPh sb="0" eb="2">
      <t>ショゾク</t>
    </rPh>
    <rPh sb="2" eb="4">
      <t>デンワ</t>
    </rPh>
    <rPh sb="4" eb="6">
      <t>バンゴウ</t>
    </rPh>
    <rPh sb="7" eb="9">
      <t>ハンカク</t>
    </rPh>
    <phoneticPr fontId="3"/>
  </si>
  <si>
    <r>
      <t>申込責任者連絡先（携帯)</t>
    </r>
    <r>
      <rPr>
        <b/>
        <sz val="11"/>
        <color rgb="FFFF0000"/>
        <rFont val="ＭＳ Ｐゴシック"/>
        <family val="3"/>
        <charset val="128"/>
        <scheme val="minor"/>
      </rPr>
      <t>（半角のみ）</t>
    </r>
    <rPh sb="0" eb="2">
      <t>モウシコミ</t>
    </rPh>
    <rPh sb="2" eb="4">
      <t>セキニン</t>
    </rPh>
    <rPh sb="4" eb="5">
      <t>シャ</t>
    </rPh>
    <rPh sb="5" eb="8">
      <t>レンラクサキ</t>
    </rPh>
    <rPh sb="9" eb="11">
      <t>ケイタイ</t>
    </rPh>
    <phoneticPr fontId="3"/>
  </si>
  <si>
    <r>
      <t>申込責任者E-mailアドレス</t>
    </r>
    <r>
      <rPr>
        <b/>
        <sz val="11"/>
        <color rgb="FFFF0000"/>
        <rFont val="ＭＳ Ｐゴシック"/>
        <family val="3"/>
        <charset val="128"/>
        <scheme val="minor"/>
      </rPr>
      <t>（半角のみ）</t>
    </r>
    <rPh sb="0" eb="2">
      <t>モウシコミ</t>
    </rPh>
    <rPh sb="2" eb="4">
      <t>セキニン</t>
    </rPh>
    <rPh sb="4" eb="5">
      <t>シャ</t>
    </rPh>
    <phoneticPr fontId="3"/>
  </si>
  <si>
    <t xml:space="preserve">当日引率される中学校、高等学校の先生はご氏名と希望部署をご入力下さい。
</t>
    <rPh sb="0" eb="2">
      <t>トウジツ</t>
    </rPh>
    <rPh sb="2" eb="4">
      <t>インソツ</t>
    </rPh>
    <rPh sb="7" eb="10">
      <t>チュウガッコウ</t>
    </rPh>
    <rPh sb="11" eb="13">
      <t>コウトウ</t>
    </rPh>
    <rPh sb="13" eb="15">
      <t>ガッコウ</t>
    </rPh>
    <rPh sb="16" eb="18">
      <t>センセイ</t>
    </rPh>
    <rPh sb="29" eb="31">
      <t>ニュウリョク</t>
    </rPh>
    <rPh sb="31" eb="32">
      <t>クダ</t>
    </rPh>
    <phoneticPr fontId="3"/>
  </si>
  <si>
    <t>太枠内は必ず記入してください。全てのシートに反映されます。</t>
    <rPh sb="0" eb="2">
      <t>フトワク</t>
    </rPh>
    <rPh sb="2" eb="3">
      <t>ナイ</t>
    </rPh>
    <rPh sb="4" eb="5">
      <t>カナラ</t>
    </rPh>
    <rPh sb="6" eb="8">
      <t>キニュウ</t>
    </rPh>
    <rPh sb="15" eb="16">
      <t>スベ</t>
    </rPh>
    <rPh sb="22" eb="24">
      <t>ハンエイ</t>
    </rPh>
    <phoneticPr fontId="3"/>
  </si>
  <si>
    <t>CODE</t>
  </si>
  <si>
    <t>m LJ</t>
  </si>
  <si>
    <t>w LJ</t>
  </si>
  <si>
    <t>m 100m</t>
  </si>
  <si>
    <t>m 800m</t>
  </si>
  <si>
    <t>m 110mH</t>
  </si>
  <si>
    <t>m HJ</t>
  </si>
  <si>
    <t>m PV</t>
  </si>
  <si>
    <t>m TJ</t>
  </si>
  <si>
    <t>m SP</t>
  </si>
  <si>
    <t>m HT</t>
  </si>
  <si>
    <t>m JT</t>
  </si>
  <si>
    <t>w 100m</t>
  </si>
  <si>
    <t>w 800m</t>
  </si>
  <si>
    <t>w 100mH</t>
  </si>
  <si>
    <t>w HJ</t>
  </si>
  <si>
    <t>w PV</t>
  </si>
  <si>
    <t>w SP</t>
  </si>
  <si>
    <t>w DT</t>
  </si>
  <si>
    <t>w JT</t>
  </si>
  <si>
    <t>490001</t>
  </si>
  <si>
    <t>490009</t>
  </si>
  <si>
    <t>490010</t>
  </si>
  <si>
    <t>490011</t>
  </si>
  <si>
    <t>490012</t>
  </si>
  <si>
    <t>490013</t>
  </si>
  <si>
    <t>490014</t>
  </si>
  <si>
    <t>490015</t>
  </si>
  <si>
    <t>490016</t>
  </si>
  <si>
    <t>490019</t>
  </si>
  <si>
    <t>490020</t>
  </si>
  <si>
    <t>490021</t>
  </si>
  <si>
    <t>490023</t>
  </si>
  <si>
    <t>490024</t>
  </si>
  <si>
    <t>490025</t>
  </si>
  <si>
    <t>490033</t>
  </si>
  <si>
    <t>490034</t>
  </si>
  <si>
    <t>490035</t>
  </si>
  <si>
    <t>490040</t>
  </si>
  <si>
    <t>参加料・プログラム代　金額確認</t>
    <rPh sb="9" eb="10">
      <t>ダイ</t>
    </rPh>
    <rPh sb="11" eb="13">
      <t>キンガク</t>
    </rPh>
    <rPh sb="13" eb="15">
      <t>カクニン</t>
    </rPh>
    <phoneticPr fontId="16"/>
  </si>
  <si>
    <t>　　必ず記入・選択
して下さい</t>
    <rPh sb="2" eb="3">
      <t>カナラ</t>
    </rPh>
    <rPh sb="4" eb="6">
      <t>キニュウ</t>
    </rPh>
    <rPh sb="7" eb="9">
      <t>センタク</t>
    </rPh>
    <rPh sb="12" eb="13">
      <t>クダ</t>
    </rPh>
    <phoneticPr fontId="28"/>
  </si>
  <si>
    <r>
      <t>所属・学校名</t>
    </r>
    <r>
      <rPr>
        <b/>
        <sz val="11"/>
        <color rgb="FFFF0000"/>
        <rFont val="ＭＳ Ｐゴシック"/>
        <family val="3"/>
        <charset val="128"/>
        <scheme val="minor"/>
      </rPr>
      <t>（リストからから選択）</t>
    </r>
    <rPh sb="0" eb="2">
      <t>ショゾク</t>
    </rPh>
    <rPh sb="3" eb="5">
      <t>ガッコウ</t>
    </rPh>
    <rPh sb="5" eb="6">
      <t>メイ</t>
    </rPh>
    <rPh sb="14" eb="16">
      <t>センタク</t>
    </rPh>
    <phoneticPr fontId="3"/>
  </si>
  <si>
    <t>高校</t>
    <rPh sb="0" eb="2">
      <t>コウコウ</t>
    </rPh>
    <phoneticPr fontId="28"/>
  </si>
  <si>
    <t>中学</t>
    <rPh sb="0" eb="2">
      <t>チュウガク</t>
    </rPh>
    <phoneticPr fontId="28"/>
  </si>
  <si>
    <t>一般・大学</t>
    <rPh sb="0" eb="2">
      <t>イッパン</t>
    </rPh>
    <rPh sb="3" eb="5">
      <t>ダイガク</t>
    </rPh>
    <phoneticPr fontId="28"/>
  </si>
  <si>
    <r>
      <t>所属区分</t>
    </r>
    <r>
      <rPr>
        <b/>
        <sz val="11"/>
        <color rgb="FFFF0000"/>
        <rFont val="ＭＳ Ｐゴシック"/>
        <family val="3"/>
        <charset val="128"/>
        <scheme val="minor"/>
      </rPr>
      <t>（リストから選択）</t>
    </r>
    <rPh sb="0" eb="2">
      <t>ショゾク</t>
    </rPh>
    <rPh sb="2" eb="4">
      <t>クブン</t>
    </rPh>
    <rPh sb="10" eb="12">
      <t>センタク</t>
    </rPh>
    <phoneticPr fontId="28"/>
  </si>
  <si>
    <t>山形市陸協(医)</t>
    <rPh sb="6" eb="7">
      <t>イ</t>
    </rPh>
    <phoneticPr fontId="3"/>
  </si>
  <si>
    <t>060003</t>
  </si>
  <si>
    <t>060005</t>
  </si>
  <si>
    <t>060009</t>
  </si>
  <si>
    <t>060010</t>
  </si>
  <si>
    <t>060011</t>
  </si>
  <si>
    <t>060015</t>
  </si>
  <si>
    <t>060017</t>
  </si>
  <si>
    <t>060018</t>
  </si>
  <si>
    <t>060020</t>
  </si>
  <si>
    <t>060021</t>
  </si>
  <si>
    <t>060022</t>
  </si>
  <si>
    <t>060024</t>
  </si>
  <si>
    <t>060025</t>
  </si>
  <si>
    <t>060026</t>
  </si>
  <si>
    <t>060027</t>
  </si>
  <si>
    <t>060028</t>
  </si>
  <si>
    <t>490002</t>
  </si>
  <si>
    <t>490003</t>
  </si>
  <si>
    <t>490004</t>
  </si>
  <si>
    <t>490005</t>
  </si>
  <si>
    <t>490006</t>
  </si>
  <si>
    <t>490007</t>
  </si>
  <si>
    <t>490008</t>
  </si>
  <si>
    <t>490017</t>
  </si>
  <si>
    <t>490018</t>
  </si>
  <si>
    <t>490022</t>
  </si>
  <si>
    <t>490026</t>
  </si>
  <si>
    <t>490027</t>
  </si>
  <si>
    <t>490028</t>
  </si>
  <si>
    <t>490029</t>
  </si>
  <si>
    <t>490030</t>
  </si>
  <si>
    <t>490031</t>
  </si>
  <si>
    <t>490032</t>
  </si>
  <si>
    <t>490036</t>
  </si>
  <si>
    <t>490037</t>
  </si>
  <si>
    <t>490038</t>
  </si>
  <si>
    <t>490039</t>
  </si>
  <si>
    <t>490041</t>
  </si>
  <si>
    <t>490042</t>
  </si>
  <si>
    <t>490043</t>
  </si>
  <si>
    <t>490044</t>
  </si>
  <si>
    <t>490045</t>
  </si>
  <si>
    <t>490046</t>
  </si>
  <si>
    <t>490047</t>
  </si>
  <si>
    <t>490048</t>
  </si>
  <si>
    <t>490049</t>
  </si>
  <si>
    <t>490050</t>
  </si>
  <si>
    <t>490051</t>
  </si>
  <si>
    <t>490052</t>
  </si>
  <si>
    <t>490053</t>
  </si>
  <si>
    <t>490054</t>
  </si>
  <si>
    <t>種目　＝</t>
    <phoneticPr fontId="16"/>
  </si>
  <si>
    <t>mj 110mH</t>
  </si>
  <si>
    <t>m 5000mW</t>
  </si>
  <si>
    <t>mh HT</t>
  </si>
  <si>
    <t>60ﾒｰﾄﾙ</t>
  </si>
  <si>
    <t>６０ｍ</t>
  </si>
  <si>
    <t xml:space="preserve"> 0-sec</t>
  </si>
  <si>
    <t>100ﾒｰﾄﾙ</t>
  </si>
  <si>
    <t>１００ｍ</t>
  </si>
  <si>
    <t>200ﾒｰﾄﾙ</t>
  </si>
  <si>
    <t>２００ｍ</t>
  </si>
  <si>
    <t>300ﾒｰﾄﾙ</t>
  </si>
  <si>
    <t>３００ｍ</t>
  </si>
  <si>
    <t>400ﾒｰﾄﾙ</t>
  </si>
  <si>
    <t>４００ｍ</t>
  </si>
  <si>
    <t>800ﾒｰﾄﾙ</t>
  </si>
  <si>
    <t>８００ｍ</t>
  </si>
  <si>
    <t>1000ﾒｰﾄﾙ</t>
  </si>
  <si>
    <t>１０００ｍ</t>
  </si>
  <si>
    <t>1500ﾒｰﾄﾙ</t>
  </si>
  <si>
    <t>１５００ｍ</t>
  </si>
  <si>
    <t>2000ﾒｰﾄﾙ</t>
  </si>
  <si>
    <t>２０００ｍ</t>
  </si>
  <si>
    <t>3000ﾒｰﾄﾙ</t>
  </si>
  <si>
    <t>３０００ｍ</t>
  </si>
  <si>
    <t>5000ﾒｰﾄﾙ</t>
  </si>
  <si>
    <t>５０００ｍ</t>
  </si>
  <si>
    <t>10000ﾒｰﾄﾙ</t>
  </si>
  <si>
    <t>１００００ｍ</t>
  </si>
  <si>
    <t>15000ﾒｰﾄﾙ</t>
  </si>
  <si>
    <t>１５０００ｍ</t>
  </si>
  <si>
    <t>20000ﾒｰﾄﾙ</t>
  </si>
  <si>
    <t>２００００ｍ</t>
  </si>
  <si>
    <t>25000ﾒｰﾄﾙ</t>
  </si>
  <si>
    <t>２５０００ｍ</t>
  </si>
  <si>
    <t>30000ﾒｰﾄﾙ</t>
  </si>
  <si>
    <t>３００００ｍ</t>
  </si>
  <si>
    <t>1ｼﾞｶﾝｿｳ</t>
  </si>
  <si>
    <t>１時間走</t>
  </si>
  <si>
    <t>1ﾏｲﾙ</t>
  </si>
  <si>
    <t>１マイル</t>
  </si>
  <si>
    <t>2ﾏｲﾙ</t>
  </si>
  <si>
    <t>２マイル</t>
  </si>
  <si>
    <t>ﾀﾞﾝｼﾁｭｳｶﾞｸ 110mH (0.914m)</t>
  </si>
  <si>
    <t>ﾀﾞﾝｼ 110mH (1.067m)</t>
  </si>
  <si>
    <t>ｼﾞｮｼﾁｭｳｶﾞｸ 100mH (0.762m)</t>
  </si>
  <si>
    <t>2000mｼｮｳｶﾞｲ</t>
  </si>
  <si>
    <t>3000mｼｮｳｶﾞｲ</t>
  </si>
  <si>
    <t>3000mｷｮｳﾎ</t>
  </si>
  <si>
    <t>３０００ｍ競歩</t>
  </si>
  <si>
    <t>３０００ｍＷ</t>
  </si>
  <si>
    <t>5000mｷｮｳﾎ</t>
  </si>
  <si>
    <t>５０００ｍ競歩</t>
  </si>
  <si>
    <t>５０００ｍＷ</t>
  </si>
  <si>
    <t>10000mｷｮｳﾎ</t>
  </si>
  <si>
    <t>１００００ｍ競歩</t>
  </si>
  <si>
    <t>１００００ｍＷ</t>
  </si>
  <si>
    <t>20000mｷｮｳﾎ</t>
  </si>
  <si>
    <t>２００００ｍ競歩</t>
  </si>
  <si>
    <t>２００００ｍＷ</t>
  </si>
  <si>
    <t>30000mｷｮｳﾎ</t>
  </si>
  <si>
    <t>３００００ｍ競歩</t>
  </si>
  <si>
    <t>３００００ｍＷ</t>
  </si>
  <si>
    <t>50000mｷｮｳﾎ</t>
  </si>
  <si>
    <t>５００００ｍ競歩</t>
  </si>
  <si>
    <t>５００００ｍＷ</t>
  </si>
  <si>
    <t>2ｼﾞｶﾝｷｮｳﾎ</t>
  </si>
  <si>
    <t>２時間競歩</t>
  </si>
  <si>
    <t>２時間Ｗ</t>
  </si>
  <si>
    <t>ﾊｼﾘﾀｶﾄﾋﾞ</t>
  </si>
  <si>
    <t>走高跳</t>
  </si>
  <si>
    <t xml:space="preserve"> 1-Ｍ</t>
  </si>
  <si>
    <t>ﾎﾞｳﾀｶﾄﾋﾞ</t>
  </si>
  <si>
    <t>棒高跳</t>
  </si>
  <si>
    <t>ﾊｼﾘﾊﾊﾞﾄﾋﾞ</t>
  </si>
  <si>
    <t>走幅跳</t>
  </si>
  <si>
    <t>ｻﾝﾀﾞﾝﾄﾋﾞ</t>
  </si>
  <si>
    <t>三段跳</t>
  </si>
  <si>
    <t>ﾀﾞﾝｼ ﾎｳｶﾞﾝﾅｹﾞ(6.351kg)</t>
  </si>
  <si>
    <t>男砲丸投(6.351kg)</t>
  </si>
  <si>
    <t>砲丸投(6.351kg)</t>
  </si>
  <si>
    <t>ﾀﾞﾝｼ ﾎｳｶﾞﾝﾅｹﾞ(7.260kg)</t>
  </si>
  <si>
    <t>男砲丸投(7.260kg)</t>
  </si>
  <si>
    <t>砲丸投(7.260kg)</t>
  </si>
  <si>
    <t>ﾀﾞﾝｼ ﾎｳｶﾞﾝﾅｹﾞ(6.000kg)</t>
  </si>
  <si>
    <t>ﾀﾞﾝｼ ﾎｳｶﾞﾝﾅｹﾞ(5.000kg)</t>
  </si>
  <si>
    <t>砲丸投(5.000kg)</t>
  </si>
  <si>
    <t>ｼﾞｮｼ ﾎｳｶﾞﾝﾅｹﾞ(4.000kg)</t>
  </si>
  <si>
    <t>女砲丸投(4.000kg)</t>
  </si>
  <si>
    <t>ｼﾞｮｼ ﾎｳｶﾞﾝﾅｹﾞ(2.721kg)</t>
  </si>
  <si>
    <t>女中砲丸投(2.721kg)</t>
  </si>
  <si>
    <t>砲丸投(2.721kg)</t>
  </si>
  <si>
    <t>ﾀﾞﾝｼ ｴﾝﾊﾞﾝﾅｹﾞ(2.000kg)</t>
  </si>
  <si>
    <t>男円盤投(2.000kg)</t>
  </si>
  <si>
    <t>円盤投(2.000kg)</t>
  </si>
  <si>
    <t>ﾀﾞﾝｼ ｴﾝﾊﾞﾝﾅｹﾞ(1.750kg)</t>
  </si>
  <si>
    <t>ｼﾞｮｼ ｴﾝﾊﾞﾝﾅｹﾞ(1.000kg)</t>
  </si>
  <si>
    <t>女円盤投(1.000kg)</t>
  </si>
  <si>
    <t>ﾀﾞﾝｼ ﾊﾝﾏｰﾅｹﾞ(7.260kg)</t>
  </si>
  <si>
    <t>男ハンマー投(7.260kg)</t>
  </si>
  <si>
    <t>ハンマー投(7.260kg)</t>
  </si>
  <si>
    <t>ﾀﾞﾝｼ ﾊﾝﾏｰﾅｹﾞ(6.351kg)</t>
  </si>
  <si>
    <t>男ハンマー投(6.351kg)</t>
  </si>
  <si>
    <t>ハンマー投(6.351kg)</t>
  </si>
  <si>
    <t>ﾀﾞﾝｼ ﾊﾝﾏｰﾅｹﾞ(6.000kg)</t>
  </si>
  <si>
    <t>ﾀﾞﾝｼ ﾔﾘﾅｹﾞ(0.800kg)</t>
  </si>
  <si>
    <t>男やり投(0.800kg)</t>
  </si>
  <si>
    <t>ｼﾞｮｼ ﾔﾘﾅｹﾞ(0.600kg)</t>
  </si>
  <si>
    <t>女やり投(0.600kg)</t>
  </si>
  <si>
    <t>ｼﾞｮｼ ﾊﾝﾏｰﾅｹﾞ(4.000kg)</t>
  </si>
  <si>
    <t>女ハンマー投(4.000kg)</t>
  </si>
  <si>
    <t>ﾀﾞﾝｼ ｴﾝﾊﾞﾝﾅｹﾞ(1.500kg)</t>
  </si>
  <si>
    <t>円盤投(1.500kg)</t>
  </si>
  <si>
    <t>ﾀﾞﾝｼ ﾊﾝﾏｰﾅｹﾞ(5.000kg)</t>
  </si>
  <si>
    <t>ハンマー投(5.000kg)</t>
  </si>
  <si>
    <t>ﾀﾞﾝｼ ﾔﾘﾅｹﾞ(0.700kg)</t>
  </si>
  <si>
    <t>やり投(0.700kg)</t>
  </si>
  <si>
    <t>ｼﾞｬﾍﾞﾘｯｸｽﾛｰ</t>
  </si>
  <si>
    <t>JOジャベリックスロー</t>
  </si>
  <si>
    <t>ﾄﾞｳﾛ 10ﾏｲﾙ ｷｮｳｿｳ</t>
  </si>
  <si>
    <t>道路１０マイル競走</t>
  </si>
  <si>
    <t>１０マイル</t>
  </si>
  <si>
    <t>ﾄﾞｳﾛ 10km ｷｮｳｿｳ</t>
  </si>
  <si>
    <t>道路１０ｋｍ競走</t>
  </si>
  <si>
    <t>１０ｋｍ</t>
  </si>
  <si>
    <t>ﾄﾞｳﾛ 20km ｷｮｳｿｳ</t>
  </si>
  <si>
    <t>道路２０ｋｍ競走</t>
  </si>
  <si>
    <t>２０ｋｍ</t>
  </si>
  <si>
    <t>ﾄﾞｳﾛ 30km ｷｮｳｿｳ</t>
  </si>
  <si>
    <t>道路３０ｋｍ競走</t>
  </si>
  <si>
    <t>３０ｋｍ</t>
  </si>
  <si>
    <t>ﾄﾞｳﾛ 35km ｷｮｳｿｳ</t>
  </si>
  <si>
    <t>道路３５ｋｍ競走</t>
  </si>
  <si>
    <t>３５ｋｍ</t>
  </si>
  <si>
    <t>ﾏﾗｿﾝ</t>
  </si>
  <si>
    <t>マラソン</t>
  </si>
  <si>
    <t>ﾊｰﾌﾏﾗｿﾝ</t>
  </si>
  <si>
    <t>ハーフマラソン</t>
  </si>
  <si>
    <t>ﾄﾞｳﾛ 5km ｷｮｳﾎ</t>
  </si>
  <si>
    <t>道路５ｋｍ競歩</t>
  </si>
  <si>
    <t>５ｋｍ競歩</t>
  </si>
  <si>
    <t>ﾄﾞｳﾛ 10km ｷｮｳﾎ</t>
  </si>
  <si>
    <t>道路１０ｋｍ競歩</t>
  </si>
  <si>
    <t>１０ｋｍ競歩</t>
  </si>
  <si>
    <t>ﾄﾞｳﾛ 15km ｷｮｳﾎ</t>
  </si>
  <si>
    <t>道路１５ｋｍ競歩</t>
  </si>
  <si>
    <t>１５ｋｍ競歩</t>
  </si>
  <si>
    <t>ﾄﾞｳﾛ 20km ｷｮｳﾎ</t>
  </si>
  <si>
    <t>道路２０ｋｍ競歩</t>
  </si>
  <si>
    <t>２０ｋｍ競歩</t>
  </si>
  <si>
    <t>ﾄﾞｳﾛ 30km ｷｮｳﾎ</t>
  </si>
  <si>
    <t>道路３０ｋｍ競歩</t>
  </si>
  <si>
    <t>３０ｋｍ競歩</t>
  </si>
  <si>
    <t>ﾄﾞｳﾛ 50km ｷｮｳﾎ</t>
  </si>
  <si>
    <t>道路５０ｋｍ競歩</t>
  </si>
  <si>
    <t>５０ｋｍ競歩</t>
  </si>
  <si>
    <t>ｸﾛｽｶﾝﾄﾘｰ 12km</t>
  </si>
  <si>
    <t>クロスカントリー12km</t>
  </si>
  <si>
    <t>ｸﾛｽｶﾝﾄﾘｰ (12km)</t>
  </si>
  <si>
    <t>ｸﾛｽｶﾝﾄﾘｰ 10km</t>
  </si>
  <si>
    <t>クロスカントリー10km</t>
  </si>
  <si>
    <t>ｸﾛｽｶﾝﾄﾘｰ (10km)</t>
  </si>
  <si>
    <t>ｸﾛｽｶﾝﾄﾘｰ 8km</t>
  </si>
  <si>
    <t>クロスカントリー8km</t>
  </si>
  <si>
    <t>ｸﾛｽｶﾝﾄﾘｰ (8km)</t>
  </si>
  <si>
    <t>ｸﾛｽｶﾝﾄﾘｰ 5km</t>
  </si>
  <si>
    <t>クロスカントリー5km</t>
  </si>
  <si>
    <t>ｸﾛｽｶﾝﾄﾘｰ (5km)</t>
  </si>
  <si>
    <t>ｸﾛｽｶﾝﾄﾘｰ 3km</t>
  </si>
  <si>
    <t>クロスカントリー3km</t>
  </si>
  <si>
    <t>ｸﾛｽｶﾝﾄﾘｰ (3km)</t>
  </si>
  <si>
    <t>ｸﾛｽｶﾝﾄﾘｰ ﾘﾚｰ</t>
  </si>
  <si>
    <t>クロスカントリーリレー</t>
  </si>
  <si>
    <t>ｸﾛｽｶﾝﾄﾘｰﾘﾚｰ</t>
  </si>
  <si>
    <t>ｴｷﾃﾞﾝ</t>
  </si>
  <si>
    <t>駅伝</t>
  </si>
  <si>
    <t>10ｼｭｷｮｳｷﾞ ｿｳｺﾞｳﾄｸﾃﾝ</t>
  </si>
  <si>
    <t>１０種競技総合得点</t>
  </si>
  <si>
    <t>十種競技</t>
  </si>
  <si>
    <t xml:space="preserve"> 3-pts</t>
  </si>
  <si>
    <t>10ｼｭｷｮｳｷﾞ 100ﾒｰﾄﾙ</t>
  </si>
  <si>
    <t>１０種競技１００ｍ</t>
  </si>
  <si>
    <t>十種１００ｍ</t>
  </si>
  <si>
    <t>10ｼｭｷｮｳｷﾞ ﾊｼﾘﾊﾊﾞﾄﾋﾞ</t>
  </si>
  <si>
    <t>１０種競技走幅跳</t>
  </si>
  <si>
    <t>十種走幅跳</t>
  </si>
  <si>
    <t>10ｼｭｷｮｳｷﾞ ﾎｳｶﾞﾝﾅｹﾞ</t>
  </si>
  <si>
    <t>１０種競技砲丸投</t>
  </si>
  <si>
    <t>十種砲丸投</t>
  </si>
  <si>
    <t>10ｼｭｷｮｳｷﾞ ﾊｼﾘﾀｶﾄﾋﾞ</t>
  </si>
  <si>
    <t>１０種競技走高跳</t>
  </si>
  <si>
    <t>十種走高跳</t>
  </si>
  <si>
    <t>10ｼｭｷｮｳｷﾞ 400ﾒｰﾄﾙ</t>
  </si>
  <si>
    <t>１０種競技４００ｍ</t>
  </si>
  <si>
    <t>十種４００ｍ</t>
  </si>
  <si>
    <t>10ｼｭｷｮｳｷﾞ 110mH</t>
  </si>
  <si>
    <t>１０種競技１１０ｍＨ</t>
  </si>
  <si>
    <t>十種１１０ｍＨ</t>
  </si>
  <si>
    <t>10ｼｭｷｮｳｷﾞ ｴﾝﾊﾞﾝﾅｹﾞ</t>
  </si>
  <si>
    <t>１０種競技円盤投</t>
  </si>
  <si>
    <t>十種円盤投</t>
  </si>
  <si>
    <t>10ｼｭｷｮｳｷﾞ ﾎﾞｳﾀｶﾄﾋﾞ</t>
  </si>
  <si>
    <t>１０種競技棒高跳</t>
  </si>
  <si>
    <t>十種棒高跳</t>
  </si>
  <si>
    <t>10ｼｭｷｮｳｷﾞ ﾔﾘﾅｹﾞ</t>
  </si>
  <si>
    <t>１０種競技やり投</t>
  </si>
  <si>
    <t>十種やり投</t>
  </si>
  <si>
    <t>10ｼｭｷｮｳｷﾞ 1500ﾒｰﾄﾙ</t>
  </si>
  <si>
    <t>１０種競技１５００ｍ</t>
  </si>
  <si>
    <t>十種１５００ｍ</t>
  </si>
  <si>
    <t>7ｼｭｷｮｳｷﾞ ｿｳｺﾞｳﾄｸﾃﾝ</t>
  </si>
  <si>
    <t>７種競技総合得点</t>
  </si>
  <si>
    <t>七種競技</t>
  </si>
  <si>
    <t>7ｼｭｷｮｳｷﾞ 100mH</t>
  </si>
  <si>
    <t>７種競技１００ｍＨ</t>
  </si>
  <si>
    <t>七種１００ｍＨ</t>
  </si>
  <si>
    <t>7ｼｭｷｮｳｷﾞ ﾊｼﾘﾀｶﾄﾋﾞ</t>
  </si>
  <si>
    <t>７種競技走高跳</t>
  </si>
  <si>
    <t>七種走高跳</t>
  </si>
  <si>
    <t>7ｼｭｷｮｳｷﾞ ﾎｳｶﾞﾝﾅｹﾞ</t>
  </si>
  <si>
    <t>７種競技砲丸投</t>
  </si>
  <si>
    <t>七種砲丸投</t>
  </si>
  <si>
    <t>7ｼｭｷｮｳｷﾞ 200ﾒｰﾄﾙ</t>
  </si>
  <si>
    <t>７種競技２００ｍ</t>
  </si>
  <si>
    <t>七種２００ｍ</t>
  </si>
  <si>
    <t>7ｼｭｷｮｳｷﾞ ﾊｼﾘﾊﾊﾞﾄﾋﾞ</t>
  </si>
  <si>
    <t>７種競技走幅跳</t>
  </si>
  <si>
    <t>七種走幅跳</t>
  </si>
  <si>
    <t>7ｼｭｷｮｳｷﾞ ﾔﾘﾅｹﾞ</t>
  </si>
  <si>
    <t>７種競技やり投</t>
  </si>
  <si>
    <t>七種やり投</t>
  </si>
  <si>
    <t>7ｼｭｷｮｳｷﾞ 800ﾒｰﾄﾙ</t>
  </si>
  <si>
    <t>７種競技８００ｍ</t>
  </si>
  <si>
    <t>七種８００ｍ</t>
  </si>
  <si>
    <t>ﾀﾞﾝｼ 5ｼｭｷｮｳｷﾞ ｿｳｺﾞｳﾄｸﾃﾝ</t>
  </si>
  <si>
    <t>男子５種競技総合得点</t>
  </si>
  <si>
    <t>五種競技</t>
  </si>
  <si>
    <t>5ｼｭｷｮｳｷﾞ ﾊｼﾘﾊﾊﾞﾄﾋﾞ</t>
  </si>
  <si>
    <t>５種競技走幅跳</t>
  </si>
  <si>
    <t>五種走幅跳</t>
  </si>
  <si>
    <t>5ｼｭｷｮｳｷﾞ ﾔﾘﾅｹﾞ</t>
  </si>
  <si>
    <t>５種競技やり投</t>
  </si>
  <si>
    <t>五種やり投</t>
  </si>
  <si>
    <t>5ｼｭｷｮｳｷﾞ 200ﾒｰﾄﾙ</t>
  </si>
  <si>
    <t>５種競技２００ｍ</t>
  </si>
  <si>
    <t>五種２００ｍ</t>
  </si>
  <si>
    <t>5ｼｭｷｮｳｷﾞ ｴﾝﾊﾞﾝﾅｹﾞ</t>
  </si>
  <si>
    <t>５種競技円盤投</t>
  </si>
  <si>
    <t>五種円盤投</t>
  </si>
  <si>
    <t>5ｼｭｷｮｳｷﾞ 1500ﾒｰﾄﾙ</t>
  </si>
  <si>
    <t>５種競技１５００ｍ</t>
  </si>
  <si>
    <t>五種１５００ｍ</t>
  </si>
  <si>
    <t>ﾀﾞﾝｼ 3ｼｭｷｮｳｷﾞA ｿｳｺﾞｳﾄｸﾃﾝ</t>
  </si>
  <si>
    <t>男３種競技Ａ総合得点</t>
  </si>
  <si>
    <t>三種競技Ａ</t>
  </si>
  <si>
    <t>ﾀﾞﾝｼ 3ｼｭｷｮｳｷﾞA 100ﾒｰﾄﾙ</t>
  </si>
  <si>
    <t>男３種Ａ１００ｍ</t>
  </si>
  <si>
    <t>三種Ａ１００ｍ</t>
  </si>
  <si>
    <t>ﾀﾞﾝｼ 3ｼｭｷｮｳｷﾞA ﾎｳｶﾞﾝﾅｹﾞ</t>
  </si>
  <si>
    <t>男３種Ａ砲丸投</t>
  </si>
  <si>
    <t>三種Ａ砲丸投</t>
  </si>
  <si>
    <t>ﾀﾞﾝｼ 3ｼｭｷｮｳｷﾞA ﾊｼﾘﾀｶﾄﾋﾞ</t>
  </si>
  <si>
    <t>男３種Ａ走高跳</t>
  </si>
  <si>
    <t>三種Ａ走高跳</t>
  </si>
  <si>
    <t>ﾀﾞﾝｼ 3ｼｭｷｮｳｷﾞB ｿｳｺﾞｳﾄｸﾃﾝ</t>
  </si>
  <si>
    <t>男３種競技Ｂ総合得点</t>
  </si>
  <si>
    <t>三種競技Ｂ</t>
  </si>
  <si>
    <t>ﾀﾞﾝｼ 3ｼｭｷｮｳｷﾞB ﾎｳｶﾞﾝﾅｹﾞ</t>
  </si>
  <si>
    <t>男３種Ｂ砲丸投</t>
  </si>
  <si>
    <t>三種Ｂ砲丸投</t>
  </si>
  <si>
    <t>ﾀﾞﾝｼ 3ｼｭｷｮｳｷﾞB ﾊｼﾘﾊﾊﾞﾄﾋﾞ</t>
  </si>
  <si>
    <t>男３種Ｂ走幅跳</t>
  </si>
  <si>
    <t>三種Ｂ走幅跳</t>
  </si>
  <si>
    <t>ﾀﾞﾝｼ 3ｼｭｷｮｳｷﾞB 400ﾒｰﾄﾙ</t>
  </si>
  <si>
    <t>男３種Ｂ４００ｍ</t>
  </si>
  <si>
    <t>三種Ｂ４００ｍ</t>
  </si>
  <si>
    <t>ｼﾞｮｼ 3ｼｭｷｮｳｷﾞA ｿｳｺﾞｳﾄｸﾃﾝ</t>
  </si>
  <si>
    <t>女３種競技Ａ総合得点</t>
  </si>
  <si>
    <t>ｼﾞｮｼ 3ｼｭｷｮｳｷﾞA ﾊｼﾘﾀｶﾄﾋﾞ</t>
  </si>
  <si>
    <t>女３種Ａ走高跳</t>
  </si>
  <si>
    <t>ｼﾞｮｼ 3ｼｭｷｮｳｷﾞA 100ﾒｰﾄﾙ</t>
  </si>
  <si>
    <t>女３種Ａ１００ｍ</t>
  </si>
  <si>
    <t>ｼﾞｮｼ 3ｼｭｷｮｳｷﾞA ﾎｳｶﾞﾝﾅｹﾞ</t>
  </si>
  <si>
    <t>女３種Ａ砲丸投</t>
  </si>
  <si>
    <t>ｼﾞｮｼ 3ｼｭｷｮｳｷﾞB ｿｳｺﾞｳﾄｸﾃﾝ</t>
  </si>
  <si>
    <t>女３種競技Ｂ総合得点</t>
  </si>
  <si>
    <t>ｼﾞｮｼ 3ｼｭｷｮｳｷﾞB ﾊｼﾘﾊﾊﾞﾄﾋﾞ</t>
  </si>
  <si>
    <t>女３種Ｂ走幅跳</t>
  </si>
  <si>
    <t>ｼﾞｮｼ 3ｼｭｷｮｳｷﾞB ﾎｳｶﾞﾝﾅｹﾞ</t>
  </si>
  <si>
    <t>女３種Ｂ砲丸投</t>
  </si>
  <si>
    <t>ｼﾞｮｼ 3ｼｭｷｮｳｷﾞ 100mH</t>
  </si>
  <si>
    <t>女３種Ｂ１００ｍＨ</t>
  </si>
  <si>
    <t>三種Ｂ１００ｍＨ</t>
  </si>
  <si>
    <t>8ｼｭｷｮｳｷﾞ ｿｳｺﾞｳﾄｸﾃﾝ</t>
  </si>
  <si>
    <t>８種競技総合得点</t>
  </si>
  <si>
    <t>八種競技</t>
  </si>
  <si>
    <t>8ｼｭｷｮｳｷﾞ 100ﾒｰﾄﾙ</t>
  </si>
  <si>
    <t>８種競技１００ｍ</t>
  </si>
  <si>
    <t>八種１００ｍ</t>
  </si>
  <si>
    <t>8ｼｭｷｮｳｷﾞ ﾊｼﾘﾊﾊﾞﾄﾋﾞ</t>
  </si>
  <si>
    <t>８種競技走幅跳</t>
  </si>
  <si>
    <t>八種走幅跳</t>
  </si>
  <si>
    <t>8ｼｭｷｮｳｷﾞ ﾎｳｶﾞﾝﾅｹﾞ</t>
  </si>
  <si>
    <t>８種競技砲丸投</t>
  </si>
  <si>
    <t>八種砲丸投</t>
  </si>
  <si>
    <t>8ｼｭｷｮｳｷﾞ 400ﾒｰﾄﾙ</t>
  </si>
  <si>
    <t>８種競技４００ｍ</t>
  </si>
  <si>
    <t>八種４００ｍ</t>
  </si>
  <si>
    <t>8ｼｭｷｮｳｷﾞ 110mH</t>
  </si>
  <si>
    <t>８種競技１１０ｍＨ</t>
  </si>
  <si>
    <t>八種１１０ｍＨ</t>
  </si>
  <si>
    <t>8ｼｭｷｮｳｷﾞ ﾊｼﾘﾀｶﾄﾋﾞ</t>
  </si>
  <si>
    <t>８種競技走高跳</t>
  </si>
  <si>
    <t>八種走高跳</t>
  </si>
  <si>
    <t>8ｼｭｷｮｳｷﾞ ﾔﾘﾅｹﾞ</t>
  </si>
  <si>
    <t>８種競技やり投</t>
  </si>
  <si>
    <t>八種やり投</t>
  </si>
  <si>
    <t>8ｼｭｷｮｳｷﾞ 1500ﾒｰﾄﾙ</t>
  </si>
  <si>
    <t>８種競技１５００ｍ</t>
  </si>
  <si>
    <t>八種１５００ｍ</t>
  </si>
  <si>
    <t>ｼﾞｭﾆｱｵﾘﾝﾋﾟｯｸ ﾀﾞﾝｼ ｺﾝｾｲｿｳｺﾞｳ</t>
  </si>
  <si>
    <t>JO男子混成総合得点</t>
  </si>
  <si>
    <t>混成総合得点</t>
  </si>
  <si>
    <t>ｼﾞｭﾆｱｵﾘﾝﾋﾟｯｸ ﾀﾞﾝｼ ｺﾝｾｲ 100ﾒｰﾄﾙ</t>
  </si>
  <si>
    <t>混成競技１００ｍ</t>
  </si>
  <si>
    <t>混成１００ｍ</t>
  </si>
  <si>
    <t>ｼﾞｭﾆｱｵﾘﾝﾋﾟｯｸ ﾀﾞﾝｼｺﾝｾｲﾊｼﾘﾊﾊﾞﾄﾋﾞ</t>
  </si>
  <si>
    <t>混成競技走幅跳</t>
  </si>
  <si>
    <t>混成走幅跳</t>
  </si>
  <si>
    <t>ｼﾞｭﾆｱｵﾘﾝﾋﾟｯｸ ﾀﾞﾝｼ ｺﾝｾｲﾎｳｶﾞﾝﾅｹﾞ</t>
  </si>
  <si>
    <t>混成競技砲丸投</t>
  </si>
  <si>
    <t>混成砲丸投</t>
  </si>
  <si>
    <t>ｼﾞｭﾆｱｵﾘﾝﾋﾟｯｸ ｼﾞｮｼ ｺﾝｾｲｿｳｺﾞｳ</t>
  </si>
  <si>
    <t>JO女子混成総合得点</t>
  </si>
  <si>
    <t>ｼﾞｭﾆｱｵﾘﾝﾋﾟｯｸ ｼﾞｮｼｺﾝｾｲﾊｼﾘﾊﾊﾞﾄﾋﾞ</t>
  </si>
  <si>
    <t>ｼﾞｭﾆｱｵﾘﾝﾋﾟｯｸ ｼﾞｮｼ ｺﾝｾｲﾎｳｶﾞﾝﾅｹﾞ</t>
  </si>
  <si>
    <t>ｼﾞｭﾆｱｵﾘﾝﾋﾟｯｸ ｼﾞｮｼ 100ﾒｰﾄﾙ</t>
  </si>
  <si>
    <t>4ｼｭｷｮｳｷﾞｿｳｺﾞｳ</t>
  </si>
  <si>
    <t>男中４種競技総合得点</t>
  </si>
  <si>
    <t>四種競技</t>
  </si>
  <si>
    <t>4ｼｭｷｮｳｷﾞ110mH</t>
  </si>
  <si>
    <t>男中４種１１０ｍＨ</t>
  </si>
  <si>
    <t>四種１１０ｍＨ</t>
  </si>
  <si>
    <t>4ｼｭｷｮｳｷﾞﾎｳｶﾞﾝﾅｹﾞ</t>
  </si>
  <si>
    <t>男中４種砲丸投</t>
  </si>
  <si>
    <t>四種砲丸投</t>
  </si>
  <si>
    <t>4ｼｭｷｮｳｷﾞﾊｼﾘﾀｶﾄﾋﾞ</t>
  </si>
  <si>
    <t>男中４種走高跳</t>
  </si>
  <si>
    <t>四種走高跳</t>
  </si>
  <si>
    <t>4ｼｭｷｮｳｷﾞ400m</t>
  </si>
  <si>
    <t>男中４種４００ｍ</t>
  </si>
  <si>
    <t>四種４００ｍ</t>
  </si>
  <si>
    <t>女中４種競技総合得点</t>
  </si>
  <si>
    <t>4ｼｭｷｮｳｷﾞ100mH</t>
  </si>
  <si>
    <t>女中４種１００ｍＨ</t>
  </si>
  <si>
    <t>四種１００ｍＨ</t>
  </si>
  <si>
    <t>女中４種走高跳</t>
  </si>
  <si>
    <t>女中４種砲丸投</t>
  </si>
  <si>
    <t>4ｼｭｷｮｳｷﾞ200m</t>
  </si>
  <si>
    <t>女中４種２００ｍ</t>
  </si>
  <si>
    <t>四種２００ｍ</t>
  </si>
  <si>
    <t>ｼﾞｮｼ10ｼｭｷｮｳｷﾞ</t>
  </si>
  <si>
    <t>女10種競技総合得点</t>
  </si>
  <si>
    <t>ｼﾞｮｼ10ｼｭ 100m</t>
  </si>
  <si>
    <t>女10種１００ｍ</t>
  </si>
  <si>
    <t>ｼﾞｮｼ10ｼｭ ｴﾝﾊﾞﾝﾅｹﾞ</t>
  </si>
  <si>
    <t>女10種円盤投</t>
  </si>
  <si>
    <t>ｼﾞｮｼ10ｼｭ ﾎﾞｳﾀｶﾄﾋﾞ</t>
  </si>
  <si>
    <t>女10種棒高跳</t>
  </si>
  <si>
    <t>ｼﾞｮｼ10ｼｭ ﾔﾘﾅｹﾞ</t>
  </si>
  <si>
    <t>女10種やり投</t>
  </si>
  <si>
    <t>ｼﾞｮｼ10ｼｭ 400m</t>
  </si>
  <si>
    <t>女10種４００ｍ</t>
  </si>
  <si>
    <t>ｼﾞｮｼ10ｼｭ 100mﾊｰﾄﾞﾙ</t>
  </si>
  <si>
    <t>女10種１００ｍＨ</t>
  </si>
  <si>
    <t>十種１００ｍＨ</t>
  </si>
  <si>
    <t>ｼﾞｮｼ10ｼｭ ﾊｼﾘﾊﾊﾞﾄﾋﾞ</t>
  </si>
  <si>
    <t>女10種走幅跳</t>
  </si>
  <si>
    <t>ｼﾞｮｼ10ｼｭ ﾎｳｶﾞﾝﾅｹﾞ</t>
  </si>
  <si>
    <t>女10種砲丸投</t>
  </si>
  <si>
    <t>ｼﾞｮｼ10ｼｭ ﾊｼﾘﾀｶﾄﾋﾞ</t>
  </si>
  <si>
    <t>女10種走高跳</t>
  </si>
  <si>
    <t>ｼﾞｮｼ10ｼｭ 1500m</t>
  </si>
  <si>
    <t>女10種１５００ｍ</t>
  </si>
  <si>
    <t>4×100mﾘﾚｰ</t>
  </si>
  <si>
    <t>4×200mﾘﾚｰ</t>
  </si>
  <si>
    <t>4×400mﾘﾚｰ</t>
  </si>
  <si>
    <t>4×800mﾘﾚｰ</t>
  </si>
  <si>
    <t>4×1500mﾘﾚｰ</t>
  </si>
  <si>
    <t>200ﾒｰﾄﾙ ﾗｯﾌﾟ</t>
  </si>
  <si>
    <t>２００ｍラップ</t>
  </si>
  <si>
    <t>400ﾒｰﾄﾙ ﾗｯﾌﾟ</t>
  </si>
  <si>
    <t>４００ｍラップ</t>
  </si>
  <si>
    <t>600ﾒｰﾄﾙ ﾗｯﾌﾟ</t>
  </si>
  <si>
    <t>６００ｍラップ</t>
  </si>
  <si>
    <t>６００ｍ</t>
  </si>
  <si>
    <t>800ﾒｰﾄﾙ ﾗｯﾌﾟ</t>
  </si>
  <si>
    <t>８００ｍラップ</t>
  </si>
  <si>
    <t>1000ﾒｰﾄﾙ ﾗｯﾌﾟ</t>
  </si>
  <si>
    <t>１０００ｍラップ</t>
  </si>
  <si>
    <t>1200ﾒｰﾄﾙ ﾗｯﾌﾟ</t>
  </si>
  <si>
    <t>１２００ｍラップ</t>
  </si>
  <si>
    <t>１２００ｍ</t>
  </si>
  <si>
    <t>2000ﾒｰﾄﾙ ﾗｯﾌﾟ</t>
  </si>
  <si>
    <t>２０００ｍラップ</t>
  </si>
  <si>
    <t>3000ﾒｰﾄﾙ ﾗｯﾌﾟ</t>
  </si>
  <si>
    <t>３０００ｍラップ</t>
  </si>
  <si>
    <t>4000ﾒｰﾄﾙ ﾗｯﾌﾟ</t>
  </si>
  <si>
    <t>４０００ｍラップ</t>
  </si>
  <si>
    <t>４０００ｍ</t>
  </si>
  <si>
    <t>5000ﾒｰﾄﾙ ﾗｯﾌﾟ</t>
  </si>
  <si>
    <t>５０００ｍラップ</t>
  </si>
  <si>
    <t>6000ﾒｰﾄﾙ ﾗｯﾌﾟ</t>
  </si>
  <si>
    <t>６０００ｍラップ</t>
  </si>
  <si>
    <t>６０００ｍ</t>
  </si>
  <si>
    <t>7000ﾒｰﾄﾙ ﾗｯﾌﾟ</t>
  </si>
  <si>
    <t>７０００ｍラップ</t>
  </si>
  <si>
    <t>７０００ｍ</t>
  </si>
  <si>
    <t>8000ﾒｰﾄﾙ ﾗｯﾌﾟ</t>
  </si>
  <si>
    <t>８０００ｍラップ</t>
  </si>
  <si>
    <t>８０００ｍ</t>
  </si>
  <si>
    <t>9000ﾒｰﾄﾙ ﾗｯﾌﾟ</t>
  </si>
  <si>
    <t>９０００ｍラップ</t>
  </si>
  <si>
    <t>９０００ｍ</t>
  </si>
  <si>
    <t>10000ﾒｰﾄﾙ ﾗｯﾌﾟ</t>
  </si>
  <si>
    <t>１００００ｍラップ</t>
  </si>
  <si>
    <t>1ﾏｲﾙ ﾗｯﾌﾟ</t>
  </si>
  <si>
    <t>１マイルラップ</t>
  </si>
  <si>
    <t>15000mﾗｯﾌﾟ</t>
  </si>
  <si>
    <t>１５０００ｍラップ</t>
  </si>
  <si>
    <t>20000mﾗｯﾌﾟ</t>
  </si>
  <si>
    <t>２００００ｍラップ</t>
  </si>
  <si>
    <t>25000mﾗｯﾌﾟ</t>
  </si>
  <si>
    <t>２５０００ｍラップ</t>
  </si>
  <si>
    <t>30000mﾗｯﾌﾟ</t>
  </si>
  <si>
    <t>３００００ｍラップ</t>
  </si>
  <si>
    <t>35000mﾗｯﾌﾟ</t>
  </si>
  <si>
    <t>３５０００ｍラップ</t>
  </si>
  <si>
    <t>３５０００ｍ</t>
  </si>
  <si>
    <t>40000mﾗｯﾌﾟ</t>
  </si>
  <si>
    <t>４００００ｍラップ</t>
  </si>
  <si>
    <t>４００００ｍ</t>
  </si>
  <si>
    <t>45000mﾗｯﾌﾟ</t>
  </si>
  <si>
    <t>４５０００ｍラップ</t>
  </si>
  <si>
    <t>４５０００ｍ</t>
  </si>
  <si>
    <t>5ｷﾛﾒｰﾄﾙ ｽﾌﾟﾘｯﾄ</t>
  </si>
  <si>
    <t>５ｋｍスプリット</t>
  </si>
  <si>
    <t>５ｋｍ</t>
  </si>
  <si>
    <t>10ｷﾛﾒ-ﾄﾙ ｽﾌﾟﾘｯﾄ</t>
  </si>
  <si>
    <t>１０ｋｍスプリット</t>
  </si>
  <si>
    <t>15ｷﾛﾒｰﾄﾙ ｽﾌﾟﾘｯﾄ</t>
  </si>
  <si>
    <t>１５ｋｍスプリット</t>
  </si>
  <si>
    <t>１５ｋｍ</t>
  </si>
  <si>
    <t>20ｷﾛﾒｰﾄﾙ ｽﾌﾟﾘｯﾄ</t>
  </si>
  <si>
    <t>２０ｋｍスプリット</t>
  </si>
  <si>
    <t>ﾁｭｳｶﾝﾃﾝ</t>
  </si>
  <si>
    <t>中間点</t>
  </si>
  <si>
    <t>25ｷﾛﾒｰﾄﾙ ｽﾌﾟﾘｯﾄ</t>
  </si>
  <si>
    <t>２５ｋｍスプリット</t>
  </si>
  <si>
    <t>２５ｋｍ</t>
  </si>
  <si>
    <t>30ｷﾛﾒｰﾄﾙ ｽﾌﾟﾘｯﾄ</t>
  </si>
  <si>
    <t>３０ｋｍスプリット</t>
  </si>
  <si>
    <t>35ｷﾛﾒｰﾄﾙ ｽﾌﾟﾘｯﾄ</t>
  </si>
  <si>
    <t>３５ｋｍスプリット</t>
  </si>
  <si>
    <t>40ｷﾛﾒｰﾄﾙ ｽﾌﾟﾘｯﾄ</t>
  </si>
  <si>
    <t>４０ｋｍスプリット</t>
  </si>
  <si>
    <t>４０ｋｍ</t>
  </si>
  <si>
    <t>45ｷﾛﾒｰﾄﾙ ｽﾌﾟﾘｯﾄ</t>
  </si>
  <si>
    <t>４５ｋｍスプリット</t>
  </si>
  <si>
    <t>４５ｋｍ</t>
  </si>
  <si>
    <t>1ﾏｲﾙ ｽﾌﾟﾘｯﾄ</t>
  </si>
  <si>
    <t>１マイルスプリット</t>
  </si>
  <si>
    <t>2ﾏｲﾙ ｽﾌﾟﾘｯﾄ</t>
  </si>
  <si>
    <t>２マイルスプリット</t>
  </si>
  <si>
    <t>3ﾏｲﾙ ｽﾌﾟﾘｯﾄ</t>
  </si>
  <si>
    <t>３マイルスプリット</t>
  </si>
  <si>
    <t>３マイル</t>
  </si>
  <si>
    <t>4ﾏｲﾙ ｽﾌﾟﾘｯﾄ</t>
  </si>
  <si>
    <t>４マイルスプリット</t>
  </si>
  <si>
    <t>４マイル</t>
  </si>
  <si>
    <t>5ﾏｲﾙ ｽﾌﾟﾘｯﾄ</t>
  </si>
  <si>
    <t>５マイルスプリット</t>
  </si>
  <si>
    <t>５マイル</t>
  </si>
  <si>
    <t>6ﾏｲﾙ ｽﾌﾟﾘｯﾄ</t>
  </si>
  <si>
    <t>６マイルスプリット</t>
  </si>
  <si>
    <t>６マイル</t>
  </si>
  <si>
    <t>7ﾏｲﾙ ｽﾌﾟﾘｯﾄ</t>
  </si>
  <si>
    <t>７マイルスプリット</t>
  </si>
  <si>
    <t>７マイル</t>
  </si>
  <si>
    <t>8ﾏｲﾙ ｽﾌﾟﾘｯﾄ</t>
  </si>
  <si>
    <t>８マイルスプリット</t>
  </si>
  <si>
    <t>８マイル</t>
  </si>
  <si>
    <t>9ﾏｲﾙ ｽﾌﾟﾘｯﾄ</t>
  </si>
  <si>
    <t>９マイルスプリット</t>
  </si>
  <si>
    <t>９マイル</t>
  </si>
  <si>
    <t>50ﾒｰﾄﾙ</t>
  </si>
  <si>
    <t>５０ｍ</t>
  </si>
  <si>
    <t>150ﾒｰﾄﾙ</t>
  </si>
  <si>
    <t>１５０ｍ</t>
  </si>
  <si>
    <t>600ﾒｰﾄﾙ</t>
  </si>
  <si>
    <t>60mH (0.6m/6m)</t>
  </si>
  <si>
    <t>６０ｍＨ(0.6m/6m)</t>
  </si>
  <si>
    <t>80mH (0.7m/7m)</t>
  </si>
  <si>
    <t>８０ｍＨ(0.7m/7m)</t>
  </si>
  <si>
    <t>ﾀﾞﾝｼﾁｭｳｶﾞｸ 100mH (0.838m)</t>
  </si>
  <si>
    <t>男中１００ｍＨ(0.838m/8.5m)</t>
  </si>
  <si>
    <t>100mH(0.838/8.5m)</t>
  </si>
  <si>
    <t>男中１１０ｍＨ(0.914m/9.14m)</t>
  </si>
  <si>
    <t>110mH(0.914/9.14m)</t>
  </si>
  <si>
    <t>ﾀﾞﾝｼU20 110m (0.991m)</t>
  </si>
  <si>
    <t>男U20１１０ｍ(0.991m/9.14m)</t>
  </si>
  <si>
    <t>110mH(0.991/9.14m)</t>
  </si>
  <si>
    <t>男１１０ｍＨ(1.067m/9.14m)</t>
  </si>
  <si>
    <t>110mH(1.067/9.14m)</t>
  </si>
  <si>
    <t>200mH (0.762m)</t>
  </si>
  <si>
    <t>２００ｍＨ(0.762m/18.29m)</t>
  </si>
  <si>
    <t>200mH(0.762/18.29m)</t>
  </si>
  <si>
    <t>ﾀﾞﾝｼ 400mH (0.838m)</t>
  </si>
  <si>
    <t>男４００ｍＨ(0.838m/35m)</t>
  </si>
  <si>
    <t>400mH(0.838/35m)</t>
  </si>
  <si>
    <t>ﾀﾞﾝｼ 400mH (0.914m)</t>
  </si>
  <si>
    <t>男４００ｍＨ(0.914m/35m)</t>
  </si>
  <si>
    <t>400mH(0.914/35m)</t>
  </si>
  <si>
    <t>ﾀﾞﾝｼ 300mH (0.914m)</t>
  </si>
  <si>
    <t>男U20３００ｍＨ(0.914m/35m)</t>
  </si>
  <si>
    <t>300mH(0.914/35m)</t>
  </si>
  <si>
    <t>ﾀﾞﾝｼ 300mH (0.838m)</t>
  </si>
  <si>
    <t>男U18３００ｍＨ(0.838m/35m)</t>
  </si>
  <si>
    <t>300mH(0.838/35m)</t>
  </si>
  <si>
    <t>80mH (0.762m)</t>
  </si>
  <si>
    <t>８０ｍＨ(0.762m/8m)</t>
  </si>
  <si>
    <t>８０ｍＨ(0.762/8m)</t>
  </si>
  <si>
    <t>女中１００ｍＨ(0.762m/8m)</t>
  </si>
  <si>
    <t>100mH(0.762/8m)</t>
  </si>
  <si>
    <t>ｼﾞｮｼU18 100mH (0.762m)</t>
  </si>
  <si>
    <t>女U18１００ｍＨ(0.762m/8.5m)</t>
  </si>
  <si>
    <t>100mH(0.762/8.5m)</t>
  </si>
  <si>
    <t>ｼﾞｮｼ 100mH (0.838m)</t>
  </si>
  <si>
    <t>女１００ｍＨ(0.838m/8.5m)</t>
  </si>
  <si>
    <t>ﾏｽﾀｰｽﾞ 200mH (0.686m)</t>
  </si>
  <si>
    <t>ﾏｽﾀｰｽﾞ２００ｍＨ(0.686m/35m)</t>
  </si>
  <si>
    <t>ｼﾞｮｼ 400mH (0.762m)</t>
  </si>
  <si>
    <t>女４００ｍＨ(0.762m/35m)</t>
  </si>
  <si>
    <t>400mH(0.762/35m)</t>
  </si>
  <si>
    <t>ｼﾞｮｼ 300mH (0.762m)</t>
  </si>
  <si>
    <t>女３００ｍＨ(0.762m/35m)</t>
  </si>
  <si>
    <t>300mH(0.762/35m)</t>
  </si>
  <si>
    <t>２０００ｍ障害(0.914m)</t>
  </si>
  <si>
    <t>2000mSC(0.914m)</t>
  </si>
  <si>
    <t>２０００ｍ障害(0.762m)</t>
  </si>
  <si>
    <t>2000mSC(0.762m)</t>
  </si>
  <si>
    <t>３０００ｍ障害(0.914m)</t>
  </si>
  <si>
    <t>3000mSC(0.914m)</t>
  </si>
  <si>
    <t>３０００ｍ障害(0.762m)</t>
  </si>
  <si>
    <t>3000mSC(0.762m)</t>
  </si>
  <si>
    <t>ﾆﾀﾞﾝﾄﾋﾞ</t>
  </si>
  <si>
    <t>二段跳</t>
  </si>
  <si>
    <t>ﾖﾝﾀﾞﾝﾄﾋﾞ</t>
  </si>
  <si>
    <t>四段跳</t>
  </si>
  <si>
    <t>ﾀﾁﾊﾊﾞﾄﾋﾞ</t>
  </si>
  <si>
    <t>立幅跳</t>
  </si>
  <si>
    <t>ﾀﾁｻﾝﾀﾞﾝﾄﾋﾞ</t>
  </si>
  <si>
    <t>立三段跳</t>
  </si>
  <si>
    <t>男高U20砲丸投(6.000kg)</t>
  </si>
  <si>
    <t>砲丸投(6.000kg)</t>
  </si>
  <si>
    <t>男中U18砲丸投(5.000kg)</t>
  </si>
  <si>
    <t>砲丸投(4.000kg)</t>
  </si>
  <si>
    <t>男高U20円盤投(1.750kg)</t>
  </si>
  <si>
    <t>円盤投(1.750kg)</t>
  </si>
  <si>
    <t>円盤投(1.000kg)</t>
  </si>
  <si>
    <t>男高U20ハンマー投(6.000kg)</t>
  </si>
  <si>
    <t>ハンマー投(6.000kg)</t>
  </si>
  <si>
    <t>やり投(0.800kg)</t>
  </si>
  <si>
    <t>やり投(0.600kg)</t>
  </si>
  <si>
    <t>ハンマー投(4.000kg)</t>
  </si>
  <si>
    <t>男U18円盤投(1.500kg)</t>
  </si>
  <si>
    <t>男U18ハンマー投(5.000kg)</t>
  </si>
  <si>
    <t>男U18やり投(0.700kg)</t>
  </si>
  <si>
    <t>ｼﾞｬﾍﾞﾘｯｸﾎﾞｰﾙﾅｹﾞ</t>
  </si>
  <si>
    <t>ジャベリックボール投</t>
  </si>
  <si>
    <t>ｼﾞｬﾍﾞﾘｯｸﾎﾞｰﾙ投</t>
  </si>
  <si>
    <t>ｿﾌﾄﾎﾞｰﾙﾅｹﾞ</t>
  </si>
  <si>
    <t>ソフトボール投</t>
  </si>
  <si>
    <t>ﾊﾝﾄﾞﾎﾞｰﾙﾅｹﾞ</t>
  </si>
  <si>
    <t>ハンドボール投</t>
  </si>
  <si>
    <t>ﾋﾞｰﾝﾊﾞｯｸﾞﾅｹﾞ</t>
  </si>
  <si>
    <t>ビーンバッグ投</t>
  </si>
  <si>
    <t>ｺﾝﾎﾞｳﾅｹﾞ</t>
  </si>
  <si>
    <t>こん棒投</t>
  </si>
  <si>
    <t>ｳﾞｫｰﾃｯｸｽ投</t>
  </si>
  <si>
    <t>ヴォーテックス投</t>
  </si>
  <si>
    <t>ｺﾝﾊﾞｲﾝﾄﾞA</t>
  </si>
  <si>
    <t>小ｺﾝﾊﾞｲﾝﾄﾞA総合得点(全国ﾙｰﾙ)</t>
  </si>
  <si>
    <t>ｺﾝﾊﾞｲﾝﾄﾞA80mH</t>
  </si>
  <si>
    <t>小ｺﾝﾊﾞｲﾝﾄﾞA80mH</t>
  </si>
  <si>
    <t>ｺﾝﾊﾞｲﾝﾄﾞAﾊｼﾘﾀｶﾄﾋﾞ</t>
  </si>
  <si>
    <t>小ｺﾝﾊﾞｲﾝﾄﾞA走高跳</t>
  </si>
  <si>
    <t>ｺﾝﾊﾞｲﾝﾄﾞA走高跳</t>
  </si>
  <si>
    <t>ｽﾌﾟﾘﾝﾄ･ﾄﾗｲｱｽﾛﾝ ｿｳｺﾞｳ</t>
  </si>
  <si>
    <t>ｽﾌﾟﾘﾝﾄ･ﾄﾗｲｱｽﾛﾝ総合</t>
  </si>
  <si>
    <t>ｽﾌﾟﾘﾝﾄ･ﾄﾗｲｱｽﾛﾝ</t>
  </si>
  <si>
    <t>ST-100</t>
  </si>
  <si>
    <t>ｽﾌﾟﾘﾝﾄ･ﾄﾗｲｱｽﾛﾝ１００ｍ</t>
  </si>
  <si>
    <t>ＳＴ１００ｍ</t>
  </si>
  <si>
    <t>ST-200</t>
  </si>
  <si>
    <t>ｽﾌﾟﾘﾝﾄ･ﾄﾗｲｱｽﾛﾝ２００ｍ</t>
  </si>
  <si>
    <t>ＳＴ２００ｍ</t>
  </si>
  <si>
    <t>ST-400</t>
  </si>
  <si>
    <t>ｽﾌﾟﾘﾝﾄ･ﾄﾗｲｱｽﾛﾝ４００ｍ</t>
  </si>
  <si>
    <t>ＳＴ４００ｍ</t>
  </si>
  <si>
    <t>ｽﾌﾟﾘﾝﾄ･ﾄﾗｲｱｽﾛﾝ ｼﾞｮｼ ｿｳｺﾞｳ</t>
  </si>
  <si>
    <t>ｽﾌﾟﾘﾝﾄ･ﾄﾗｲｱｽﾛﾝ総合(女子)</t>
  </si>
  <si>
    <t>ｺﾝﾊﾞｲﾝﾄﾞB</t>
  </si>
  <si>
    <t>小ｺﾝﾊﾞｲﾝﾄﾞB総合得点(全国ﾙｰﾙ)</t>
  </si>
  <si>
    <t>ｺﾝﾊﾞｲﾝﾄﾞBﾊｼﾘﾊﾊﾞﾄﾋﾞ</t>
  </si>
  <si>
    <t>小ｺﾝﾊﾞｲﾝﾄﾞB走幅跳</t>
  </si>
  <si>
    <t>ｺﾝﾊﾞｲﾝﾄﾞB走幅跳</t>
  </si>
  <si>
    <t>ｺﾝﾊﾞｲﾝﾄﾞBｼﾞｬﾍﾞﾘｯｸﾎﾞｰﾙ投</t>
  </si>
  <si>
    <t>小ｺﾝﾊﾞｲﾝﾄﾞBｼﾞｬﾍﾞﾘｯｸﾎﾞｰﾙ投</t>
  </si>
  <si>
    <t>ｺﾝﾊﾞｲﾝﾄﾞBｼﾞｬﾍﾞﾎﾞｰﾙ投</t>
  </si>
  <si>
    <t>男高ｽﾌﾟﾘﾝﾄ･ﾄﾗｲｱｽﾛﾝ総合</t>
  </si>
  <si>
    <t>ST-60m</t>
  </si>
  <si>
    <t>男高ｽﾌﾟﾘﾝﾄ･ﾄﾗｲｱｽﾛﾝ６０ｍ</t>
  </si>
  <si>
    <t>ＳＴ６０ｍ</t>
  </si>
  <si>
    <t>ST-150m</t>
  </si>
  <si>
    <t>男高ｽﾌﾟﾘﾝﾄ･ﾄﾗｲｱｽﾛﾝ１５０ｍ</t>
  </si>
  <si>
    <t>ＳＴ１５０ｍ</t>
  </si>
  <si>
    <t>ST-300m</t>
  </si>
  <si>
    <t>男高ｽﾌﾟﾘﾝﾄ･ﾄﾗｲｱｽﾛﾝ３００ｍ</t>
  </si>
  <si>
    <t>ＳＴ３００ｍ</t>
  </si>
  <si>
    <t>女高ｽﾌﾟﾘﾝﾄ･ﾄﾗｲｱｽﾛﾝ総合</t>
  </si>
  <si>
    <t>女高ｽﾌﾟﾘﾝﾄ･ﾄﾗｲｱｽﾛﾝ６０ｍ</t>
  </si>
  <si>
    <t>女高ｽﾌﾟﾘﾝﾄ･ﾄﾗｲｱｽﾛﾝ１５０ｍ</t>
  </si>
  <si>
    <t>女高ｽﾌﾟﾘﾝﾄ･ﾄﾗｲｱｽﾛﾝ３００ｍ</t>
  </si>
  <si>
    <t>5ｼｭｷｮｳｷﾞ ｿｳｺﾞｳﾄｸﾃﾝ</t>
  </si>
  <si>
    <t>男高五種競技総合得点</t>
  </si>
  <si>
    <t>5ｼｭ100m</t>
  </si>
  <si>
    <t>男高五種１００ｍ</t>
  </si>
  <si>
    <t>五種１００ｍ</t>
  </si>
  <si>
    <t>5ｼｭﾊｼﾘﾊﾊﾞﾄﾋﾞ</t>
  </si>
  <si>
    <t>男高五種走幅跳</t>
  </si>
  <si>
    <t>5ｼｭﾎｳｶﾞﾝﾅｹﾞ</t>
  </si>
  <si>
    <t>男高五種砲丸投(6.000kg)</t>
  </si>
  <si>
    <t>五種砲丸投</t>
  </si>
  <si>
    <t>5ｼｭﾊｼﾘﾀｶﾄﾋﾞ</t>
  </si>
  <si>
    <t>男高五種走高跳</t>
  </si>
  <si>
    <t>五種走高跳</t>
  </si>
  <si>
    <t>5ｼｭ400m</t>
  </si>
  <si>
    <t>男高五種４００ｍ</t>
  </si>
  <si>
    <t>五種４００ｍ</t>
  </si>
  <si>
    <t>4ｼｭｷｮｳｷﾞ ｿｳｺﾞｳﾄｸﾃﾝ</t>
  </si>
  <si>
    <t>女高四種競技総合得点</t>
  </si>
  <si>
    <t>4ｼｭ100mH</t>
  </si>
  <si>
    <t>女高四種１００ｍＨ(0.838m)</t>
  </si>
  <si>
    <t>4ｼｭﾊｼﾘﾀｶﾄﾋﾞ</t>
  </si>
  <si>
    <t>女高四種走高跳</t>
  </si>
  <si>
    <t>4ｼｭﾎｳｶﾞﾝﾅｹﾞ</t>
  </si>
  <si>
    <t>女高四種砲丸投(4.000kg)</t>
  </si>
  <si>
    <t>4ｼｭ200m</t>
  </si>
  <si>
    <t>女高四種２００ｍ</t>
  </si>
  <si>
    <t>小ｺﾝﾊﾞｲﾝﾄﾞA総合得点(HJ-3回R)</t>
  </si>
  <si>
    <t>小ｺﾝﾊﾞｲﾝﾄﾞA走高跳(3回試技)</t>
  </si>
  <si>
    <t>100-200-300-400mﾘﾚｰ</t>
  </si>
  <si>
    <t>メドレーリレー</t>
  </si>
  <si>
    <t>1200-400-800-1600mﾘﾚｰ</t>
  </si>
  <si>
    <t>ﾃﾞｨｽﾀﾝｽﾒﾄﾞﾚｰﾘﾚｰ</t>
  </si>
  <si>
    <t>8×100mﾘﾚｰ</t>
  </si>
  <si>
    <t>6×100mﾘﾚｰ</t>
  </si>
  <si>
    <t>ｽﾗﾛｰﾑ</t>
  </si>
  <si>
    <t>スラローム</t>
  </si>
  <si>
    <t>走高跳(試技2回)</t>
  </si>
  <si>
    <t>ﾀﾞﾝｼｼｮｳｶﾞｸ 3ｼｭｷｮｳｷﾞ ｿｳｺﾞｳﾄｸﾃﾝ</t>
  </si>
  <si>
    <t>男東京小３種競技総合得点</t>
  </si>
  <si>
    <t>三種競技</t>
  </si>
  <si>
    <t>ﾀﾞﾝｼｼｮｳｶﾞｸ 3ｼｭｷｮｳｷﾞ 100m</t>
  </si>
  <si>
    <t>男東京小３種１００ｍ</t>
  </si>
  <si>
    <t>三種１００ｍ</t>
  </si>
  <si>
    <t>ﾀﾞﾝｼｼｮｳｶﾞｸ 3ｼｭｷｮｳｷﾞ ｿﾌﾄﾎﾞｰﾙﾅｹﾞ</t>
  </si>
  <si>
    <t>男東京小３種ソフトボール投</t>
  </si>
  <si>
    <t>三種ｿﾌﾄﾎﾞｰﾙ投</t>
  </si>
  <si>
    <t>ﾀﾞﾝｼｼｮｳｶﾞｸ 3ｼｭｷｮｳｷﾞ ﾊｼﾘﾀｶﾄﾋﾞ</t>
  </si>
  <si>
    <t>男東京小３種走高跳</t>
  </si>
  <si>
    <t>三種走高跳</t>
  </si>
  <si>
    <t>ｼﾞｮｼｼｮｳｶﾞｸ 3ｼｭｷｮｳｷﾞ ｿｳｺﾞｳﾄｸﾃﾝ</t>
  </si>
  <si>
    <t>女東京小３種競技総合得点</t>
  </si>
  <si>
    <t>ｼﾞｮｼｼｮｳｶﾞｸ 3ｼｭｷｮｳｷﾞ ﾊｼﾘﾀｶﾄﾋﾞ</t>
  </si>
  <si>
    <t>女東京小３種走高跳</t>
  </si>
  <si>
    <t>ｼﾞｮｼｼｮｳｶﾞｸ 3ｼｭｷｮｳｷﾞ 100m</t>
  </si>
  <si>
    <t>女東京小３種１００ｍ</t>
  </si>
  <si>
    <t>ｼﾞｮｼｼｮｳｶﾞｸ 3ｼｭｷｮｳｷﾞ ｿﾌﾄﾎﾞｰﾙﾅｹﾞ</t>
  </si>
  <si>
    <t>女東京小３種ソフトボール投</t>
  </si>
  <si>
    <t>小ｺﾝﾊﾞｲﾝﾄﾞA総合(HJ-2回/0点R)</t>
  </si>
  <si>
    <t>小ｺﾝﾊﾞｲﾝﾄﾞB総合得点(0点ﾙｰﾙ</t>
  </si>
  <si>
    <t>ｺﾝﾊﾞｲﾝﾄﾞC</t>
  </si>
  <si>
    <t>小ｺﾝﾊﾞｲﾝﾄﾞC総合得点(東京独自)</t>
  </si>
  <si>
    <t>ｺﾝﾊﾞｲﾝﾄﾞC60m</t>
  </si>
  <si>
    <t>小ｺﾝﾊﾞｲﾝﾄﾞC60m</t>
  </si>
  <si>
    <t>ｺﾝﾊﾞｲﾝﾄﾞCﾊｼﾘﾊﾊﾞﾄﾋﾞ</t>
  </si>
  <si>
    <t>小ｺﾝﾊﾞｲﾝﾄﾞC走幅跳</t>
  </si>
  <si>
    <t>ｺﾝﾊﾞｲﾝﾄﾞC走幅跳</t>
  </si>
  <si>
    <t>ｺﾝﾊﾞｲﾝﾄﾞD</t>
  </si>
  <si>
    <t>小ｺﾝﾊﾞｲﾝﾄﾞD総合得点(東京独自)</t>
  </si>
  <si>
    <t>ｺﾝﾊﾞｲﾝﾄﾞDｼﾞｬﾍﾞﾘｯｸﾎﾞｰﾙ投</t>
  </si>
  <si>
    <t>小ｺﾝﾊﾞｲﾝﾄﾞDｼﾞｬﾍﾞﾘｯｸﾎﾞｰﾙ投</t>
  </si>
  <si>
    <t>ｺﾝﾊﾞｲﾝﾄﾞDｼﾞｬﾍﾞﾎﾞｰﾙ投</t>
  </si>
  <si>
    <t>ｺﾝﾊﾞｲﾝﾄﾞD60mH</t>
  </si>
  <si>
    <t>小ｺﾝﾊﾞｲﾝﾄﾞD60mH</t>
  </si>
  <si>
    <t>ﾃｲｶﾞｸﾈﾝ ﾖﾝｼｭｷｮｳｷﾞ</t>
  </si>
  <si>
    <t>薩摩川内小低学年四種競技</t>
  </si>
  <si>
    <t>ﾃｲｶﾞｸﾈﾝﾖﾝｼｭ50m</t>
  </si>
  <si>
    <t>薩摩川内小低学年四種50m</t>
  </si>
  <si>
    <t>四種５０ｍ</t>
  </si>
  <si>
    <t>ﾃｲｶﾞｸﾈﾝﾖﾝｼｭﾊｼﾘﾊﾊﾞﾄﾋﾞ</t>
  </si>
  <si>
    <t>薩摩川内小低学年四種走幅跳</t>
  </si>
  <si>
    <t>四種走幅跳</t>
  </si>
  <si>
    <t>ﾃｲｶﾞｸﾈﾝﾖﾝｼｭｳﾞｫｰﾃｯｸｽﾅｹﾞ</t>
  </si>
  <si>
    <t>薩摩川内小低学年四種ｳﾞｫｰﾃｯｸｽ投</t>
  </si>
  <si>
    <t>四種ｳﾞｫｰﾃｯｸｽ投</t>
  </si>
  <si>
    <t>ﾃｲｶﾞｸﾈﾝﾖﾝｼｭ400m</t>
  </si>
  <si>
    <t>薩摩川内小低学年四種400m</t>
  </si>
  <si>
    <t>ｺｳｶﾞｸﾈﾝ ﾖﾝｼｭｷｮｳｷﾞ</t>
  </si>
  <si>
    <t>薩摩川内小高学年四種競技</t>
  </si>
  <si>
    <t>ｺｳｶﾞｸﾈﾝﾖﾝｼｭ100m</t>
  </si>
  <si>
    <t>薩摩川内小高学年四種100m</t>
  </si>
  <si>
    <t>四種１００ｍ</t>
  </si>
  <si>
    <t>ｺｳｶﾞｸﾈﾝﾖﾝｼｭﾊｼﾘﾊﾊﾞﾄﾋﾞ</t>
  </si>
  <si>
    <t>薩摩川内小高学年四種走幅跳</t>
  </si>
  <si>
    <t>ｺｳｶﾞｸﾈﾝﾖﾝｼｭｳﾞｫｰﾃｯｸｽﾅｹﾞ</t>
  </si>
  <si>
    <t>薩摩川内小高学年四種ｳﾞｫｰﾃｯｸｽ投</t>
  </si>
  <si>
    <t>ｺｳｶﾞｸﾈﾝﾖﾝｼｭ800m</t>
  </si>
  <si>
    <t>薩摩川内小高学年四種800m</t>
  </si>
  <si>
    <t>四種８００ｍ</t>
  </si>
  <si>
    <t>50m</t>
  </si>
  <si>
    <t>５０ｍ（風力なし）</t>
  </si>
  <si>
    <t>100m</t>
  </si>
  <si>
    <t>１００ｍ（風力なし）</t>
  </si>
  <si>
    <t>110mH(1.067m)</t>
  </si>
  <si>
    <t>110mH(1.067m/9.14m/風力なし)</t>
  </si>
  <si>
    <t>100mH(0.838m)</t>
  </si>
  <si>
    <t>100mH(0.838m/8.5m/風力なし)</t>
  </si>
  <si>
    <t>走幅跳（風力なし）</t>
  </si>
  <si>
    <t>大学</t>
    <rPh sb="0" eb="2">
      <t>ダイガク</t>
    </rPh>
    <phoneticPr fontId="2"/>
  </si>
  <si>
    <t>山形大(医)</t>
    <rPh sb="4" eb="5">
      <t>イ</t>
    </rPh>
    <phoneticPr fontId="2"/>
  </si>
  <si>
    <t>西置賜陸協</t>
  </si>
  <si>
    <t>西村山陸協</t>
  </si>
  <si>
    <t>北村山陸協</t>
  </si>
  <si>
    <t>山形市役所AC</t>
  </si>
  <si>
    <t>Y-ACTION</t>
  </si>
  <si>
    <t>ＮＡＴＣ</t>
  </si>
  <si>
    <t>060031</t>
  </si>
  <si>
    <t>060032</t>
  </si>
  <si>
    <t>上山ＲＣ</t>
  </si>
  <si>
    <t>060033</t>
  </si>
  <si>
    <t>060034</t>
  </si>
  <si>
    <t>mj JavT</t>
  </si>
  <si>
    <t>4桁目は種別</t>
    <rPh sb="1" eb="2">
      <t>ケタ</t>
    </rPh>
    <rPh sb="2" eb="3">
      <t>メ</t>
    </rPh>
    <rPh sb="4" eb="6">
      <t>シュベツ</t>
    </rPh>
    <phoneticPr fontId="3"/>
  </si>
  <si>
    <t>　　0=なし</t>
    <phoneticPr fontId="3"/>
  </si>
  <si>
    <t>　　1=一般高校</t>
    <rPh sb="4" eb="6">
      <t>イッパン</t>
    </rPh>
    <rPh sb="6" eb="8">
      <t>コウコウ</t>
    </rPh>
    <phoneticPr fontId="3"/>
  </si>
  <si>
    <t>　　2=一般</t>
    <rPh sb="4" eb="6">
      <t>イッパン</t>
    </rPh>
    <phoneticPr fontId="3"/>
  </si>
  <si>
    <t>　　3=高校</t>
    <rPh sb="4" eb="6">
      <t>コウコウ</t>
    </rPh>
    <phoneticPr fontId="3"/>
  </si>
  <si>
    <t>　　4=中学</t>
    <rPh sb="4" eb="6">
      <t>チュウガク</t>
    </rPh>
    <phoneticPr fontId="3"/>
  </si>
  <si>
    <t>　　5=小学</t>
    <rPh sb="4" eb="6">
      <t>ショウガク</t>
    </rPh>
    <phoneticPr fontId="3"/>
  </si>
  <si>
    <t>00200</t>
  </si>
  <si>
    <t>m 200m</t>
  </si>
  <si>
    <t>00300</t>
  </si>
  <si>
    <t>m 400m</t>
  </si>
  <si>
    <t>00500</t>
  </si>
  <si>
    <t>00600</t>
  </si>
  <si>
    <t>m 1500m</t>
  </si>
  <si>
    <t>00800</t>
  </si>
  <si>
    <t>m 5000m</t>
  </si>
  <si>
    <t>01100</t>
  </si>
  <si>
    <t>03240</t>
  </si>
  <si>
    <t>m 400mH</t>
  </si>
  <si>
    <t>03700</t>
  </si>
  <si>
    <t>06100</t>
  </si>
  <si>
    <t>m 400mR</t>
  </si>
  <si>
    <t>60100</t>
  </si>
  <si>
    <t>07100</t>
  </si>
  <si>
    <t>07200</t>
  </si>
  <si>
    <t>07300</t>
  </si>
  <si>
    <t>07400</t>
  </si>
  <si>
    <t>mh SP</t>
  </si>
  <si>
    <t>08230</t>
  </si>
  <si>
    <t>mj SP</t>
  </si>
  <si>
    <t>08340</t>
  </si>
  <si>
    <t>m DT</t>
  </si>
  <si>
    <t>mh DT</t>
  </si>
  <si>
    <t>08730</t>
  </si>
  <si>
    <t>mj DT</t>
  </si>
  <si>
    <t>09640</t>
  </si>
  <si>
    <t>09130</t>
  </si>
  <si>
    <t>09200</t>
  </si>
  <si>
    <t>09940</t>
  </si>
  <si>
    <t>女子 100m</t>
  </si>
  <si>
    <t>w 200m</t>
  </si>
  <si>
    <t>女子 400m</t>
  </si>
  <si>
    <t>w 400m</t>
  </si>
  <si>
    <t>女子 3000m</t>
  </si>
  <si>
    <t>w 3000m</t>
  </si>
  <si>
    <t>01000</t>
  </si>
  <si>
    <t>wj 100mH</t>
  </si>
  <si>
    <t>04240</t>
  </si>
  <si>
    <t>w 400mH</t>
  </si>
  <si>
    <t>04600</t>
  </si>
  <si>
    <t>w 5000mW</t>
  </si>
  <si>
    <t>w 400mR</t>
  </si>
  <si>
    <t>w TJ</t>
  </si>
  <si>
    <t>wj SP</t>
  </si>
  <si>
    <t>08540</t>
  </si>
  <si>
    <t>08800</t>
  </si>
  <si>
    <t>w HT</t>
  </si>
  <si>
    <t>09400</t>
  </si>
  <si>
    <t>09300</t>
  </si>
  <si>
    <t>wj JavT</t>
  </si>
  <si>
    <t>酒田東部中</t>
    <rPh sb="0" eb="2">
      <t>サカタ</t>
    </rPh>
    <phoneticPr fontId="0"/>
  </si>
  <si>
    <t>山形TFC</t>
  </si>
  <si>
    <t>村山AC</t>
  </si>
  <si>
    <t>SMAC</t>
  </si>
  <si>
    <t>NDソフト</t>
  </si>
  <si>
    <t>所属電話番号</t>
    <phoneticPr fontId="3"/>
  </si>
  <si>
    <t>問合先電話番号
(携帯電話等)</t>
    <rPh sb="9" eb="11">
      <t>ケイタイ</t>
    </rPh>
    <rPh sb="11" eb="13">
      <t>デンワ</t>
    </rPh>
    <rPh sb="13" eb="14">
      <t>トウ</t>
    </rPh>
    <phoneticPr fontId="3"/>
  </si>
  <si>
    <t>種目（リレー種目）</t>
    <rPh sb="0" eb="1">
      <t>タネ</t>
    </rPh>
    <rPh sb="1" eb="2">
      <t>メ</t>
    </rPh>
    <rPh sb="6" eb="8">
      <t>シュモク</t>
    </rPh>
    <rPh sb="7" eb="8">
      <t>ジンシュ</t>
    </rPh>
    <phoneticPr fontId="3"/>
  </si>
  <si>
    <t>チーム名</t>
    <rPh sb="3" eb="4">
      <t>メイ</t>
    </rPh>
    <phoneticPr fontId="3"/>
  </si>
  <si>
    <t>メンバー</t>
    <phoneticPr fontId="3"/>
  </si>
  <si>
    <t>氏名(漢字・ほか)</t>
    <rPh sb="0" eb="2">
      <t>シメイ</t>
    </rPh>
    <rPh sb="3" eb="5">
      <t>カンジ</t>
    </rPh>
    <phoneticPr fontId="3"/>
  </si>
  <si>
    <t>氏名(ﾌﾘｶﾞﾅ)</t>
    <rPh sb="0" eb="2">
      <t>シメイ</t>
    </rPh>
    <phoneticPr fontId="3"/>
  </si>
  <si>
    <t>分</t>
  </si>
  <si>
    <t>秒</t>
  </si>
  <si>
    <t>申込責任者</t>
    <rPh sb="0" eb="2">
      <t>モウシコミ</t>
    </rPh>
    <rPh sb="2" eb="5">
      <t>セキニンシャ</t>
    </rPh>
    <phoneticPr fontId="3"/>
  </si>
  <si>
    <t>校長</t>
    <rPh sb="0" eb="2">
      <t>コウチョウ</t>
    </rPh>
    <phoneticPr fontId="3"/>
  </si>
  <si>
    <t>Ａ</t>
    <phoneticPr fontId="3"/>
  </si>
  <si>
    <t>申込種目数
(個人種目)</t>
    <rPh sb="0" eb="2">
      <t>モウシコミ</t>
    </rPh>
    <rPh sb="2" eb="4">
      <t>シュモク</t>
    </rPh>
    <rPh sb="4" eb="5">
      <t>スウ</t>
    </rPh>
    <rPh sb="7" eb="11">
      <t>コジンシュモク</t>
    </rPh>
    <phoneticPr fontId="3"/>
  </si>
  <si>
    <t>申込種目数
（リレー種目チーム数）</t>
    <rPh sb="0" eb="2">
      <t>モウシコミ</t>
    </rPh>
    <rPh sb="2" eb="4">
      <t>シュモク</t>
    </rPh>
    <rPh sb="4" eb="5">
      <t>スウ</t>
    </rPh>
    <rPh sb="10" eb="12">
      <t>シュモク</t>
    </rPh>
    <rPh sb="15" eb="16">
      <t>スウ</t>
    </rPh>
    <phoneticPr fontId="3"/>
  </si>
  <si>
    <t>参加料（個人種目）</t>
    <rPh sb="0" eb="3">
      <t>サンカリョウ</t>
    </rPh>
    <rPh sb="4" eb="8">
      <t>コジンシュモク</t>
    </rPh>
    <phoneticPr fontId="16"/>
  </si>
  <si>
    <t>参加料（リレー種目）</t>
    <rPh sb="0" eb="3">
      <t>サンカリョウ</t>
    </rPh>
    <rPh sb="7" eb="9">
      <t>シュモク</t>
    </rPh>
    <phoneticPr fontId="16"/>
  </si>
  <si>
    <t>内訳</t>
    <rPh sb="0" eb="2">
      <t>ウチワケ</t>
    </rPh>
    <phoneticPr fontId="3"/>
  </si>
  <si>
    <t>男（個人種目）</t>
    <rPh sb="0" eb="1">
      <t>オトコ</t>
    </rPh>
    <rPh sb="2" eb="4">
      <t>コジン</t>
    </rPh>
    <rPh sb="4" eb="6">
      <t>シュモク</t>
    </rPh>
    <phoneticPr fontId="18"/>
  </si>
  <si>
    <t>女（個人種目）</t>
    <rPh sb="0" eb="1">
      <t>オンナ</t>
    </rPh>
    <rPh sb="2" eb="4">
      <t>コジン</t>
    </rPh>
    <rPh sb="4" eb="6">
      <t>シュモク</t>
    </rPh>
    <phoneticPr fontId="18"/>
  </si>
  <si>
    <t>性別</t>
    <rPh sb="0" eb="2">
      <t>セイベツ</t>
    </rPh>
    <phoneticPr fontId="18"/>
  </si>
  <si>
    <t>男</t>
    <rPh sb="0" eb="1">
      <t>ダン</t>
    </rPh>
    <phoneticPr fontId="18"/>
  </si>
  <si>
    <t>女</t>
    <rPh sb="0" eb="1">
      <t>ジョ</t>
    </rPh>
    <phoneticPr fontId="18"/>
  </si>
  <si>
    <t>所属（略称）</t>
    <rPh sb="0" eb="2">
      <t>ショゾク</t>
    </rPh>
    <rPh sb="3" eb="5">
      <t>リャクショウ</t>
    </rPh>
    <phoneticPr fontId="18"/>
  </si>
  <si>
    <t>リレー種目</t>
    <rPh sb="3" eb="5">
      <t>シュモク</t>
    </rPh>
    <phoneticPr fontId="18"/>
  </si>
  <si>
    <t>都道府県</t>
    <rPh sb="0" eb="4">
      <t>トドウフケン</t>
    </rPh>
    <phoneticPr fontId="18"/>
  </si>
  <si>
    <t>山形</t>
    <phoneticPr fontId="3"/>
  </si>
  <si>
    <t>DB</t>
  </si>
  <si>
    <t>TM</t>
    <phoneticPr fontId="3"/>
  </si>
  <si>
    <t>S2</t>
    <phoneticPr fontId="3"/>
  </si>
  <si>
    <t>S3</t>
    <phoneticPr fontId="3"/>
  </si>
  <si>
    <t>S4</t>
    <phoneticPr fontId="3"/>
  </si>
  <si>
    <t>S5</t>
    <phoneticPr fontId="3"/>
  </si>
  <si>
    <t>S6</t>
    <phoneticPr fontId="3"/>
  </si>
  <si>
    <t>山形環境ER</t>
  </si>
  <si>
    <t>ミクロン精密</t>
  </si>
  <si>
    <t>ＥＴ</t>
  </si>
  <si>
    <t>060035</t>
  </si>
  <si>
    <t>札幌学院大</t>
  </si>
  <si>
    <t>鹿屋体育大</t>
  </si>
  <si>
    <t>秀明大</t>
  </si>
  <si>
    <t>葉山中</t>
    <rPh sb="0" eb="2">
      <t>ハヤマ</t>
    </rPh>
    <phoneticPr fontId="0"/>
  </si>
  <si>
    <t>沖郷中</t>
  </si>
  <si>
    <t>宮内中</t>
  </si>
  <si>
    <t>豊浦中</t>
  </si>
  <si>
    <t>藤島中</t>
  </si>
  <si>
    <t>櫛引中</t>
  </si>
  <si>
    <t>余目中</t>
    <rPh sb="0" eb="2">
      <t>アマルメ</t>
    </rPh>
    <phoneticPr fontId="0"/>
  </si>
  <si>
    <t>鳥海八幡中</t>
    <rPh sb="0" eb="2">
      <t>トリウミ</t>
    </rPh>
    <phoneticPr fontId="0"/>
  </si>
  <si>
    <t>03410</t>
  </si>
  <si>
    <t>08120</t>
  </si>
  <si>
    <t>08620</t>
  </si>
  <si>
    <t>w 1500m</t>
  </si>
  <si>
    <t>04410</t>
  </si>
  <si>
    <t>08410</t>
  </si>
  <si>
    <t>03340</t>
    <phoneticPr fontId="3"/>
  </si>
  <si>
    <t>mJ 110mH</t>
    <phoneticPr fontId="3"/>
  </si>
  <si>
    <t>wJ 100mH</t>
    <phoneticPr fontId="3"/>
  </si>
  <si>
    <t>04340</t>
    <phoneticPr fontId="3"/>
  </si>
  <si>
    <t>冊　　＝</t>
    <rPh sb="0" eb="1">
      <t>サツ</t>
    </rPh>
    <phoneticPr fontId="16"/>
  </si>
  <si>
    <t>m 300m</t>
    <phoneticPr fontId="3"/>
  </si>
  <si>
    <t>00400</t>
    <phoneticPr fontId="3"/>
  </si>
  <si>
    <t>w 300m</t>
    <phoneticPr fontId="3"/>
  </si>
  <si>
    <t>00300</t>
    <phoneticPr fontId="3"/>
  </si>
  <si>
    <t>男子 100m</t>
    <rPh sb="0" eb="2">
      <t>ダンシ</t>
    </rPh>
    <phoneticPr fontId="1"/>
  </si>
  <si>
    <t>男子 200m</t>
    <rPh sb="0" eb="2">
      <t>ダンシ</t>
    </rPh>
    <phoneticPr fontId="1"/>
  </si>
  <si>
    <t>男子 300m</t>
    <rPh sb="0" eb="2">
      <t>ダンシ</t>
    </rPh>
    <phoneticPr fontId="1"/>
  </si>
  <si>
    <t>男子 400m</t>
    <rPh sb="0" eb="2">
      <t>ダンシ</t>
    </rPh>
    <phoneticPr fontId="1"/>
  </si>
  <si>
    <t>男子 800m</t>
    <rPh sb="0" eb="2">
      <t>ダンシ</t>
    </rPh>
    <phoneticPr fontId="1"/>
  </si>
  <si>
    <t>男子 1500m</t>
    <rPh sb="0" eb="2">
      <t>ダンシ</t>
    </rPh>
    <phoneticPr fontId="1"/>
  </si>
  <si>
    <t>男子 5000m</t>
    <rPh sb="0" eb="2">
      <t>ダンシ</t>
    </rPh>
    <phoneticPr fontId="1"/>
  </si>
  <si>
    <t>男子 一般高校 110mH(1.067m/9.14m)</t>
    <rPh sb="0" eb="2">
      <t>ダンシ</t>
    </rPh>
    <rPh sb="3" eb="5">
      <t>イッパン</t>
    </rPh>
    <rPh sb="5" eb="7">
      <t>コウコウ</t>
    </rPh>
    <phoneticPr fontId="1"/>
  </si>
  <si>
    <t>男子 中学 110mH(0.991m/9.14m)</t>
    <rPh sb="0" eb="2">
      <t>ダンシ</t>
    </rPh>
    <rPh sb="3" eb="5">
      <t>チュウガク</t>
    </rPh>
    <phoneticPr fontId="1"/>
  </si>
  <si>
    <t>男子 中学 110mH(0.914m/9.14m)</t>
    <rPh sb="0" eb="2">
      <t>ダンシ</t>
    </rPh>
    <rPh sb="3" eb="5">
      <t>チュウガク</t>
    </rPh>
    <phoneticPr fontId="1"/>
  </si>
  <si>
    <t>男子 300mH(0.914m/35m)</t>
    <rPh sb="0" eb="2">
      <t>ダンシ</t>
    </rPh>
    <phoneticPr fontId="3"/>
  </si>
  <si>
    <t>m 300mH</t>
  </si>
  <si>
    <t>03820</t>
  </si>
  <si>
    <t>男子 400mH</t>
    <rPh sb="0" eb="2">
      <t>ダンシ</t>
    </rPh>
    <phoneticPr fontId="1"/>
  </si>
  <si>
    <t>男子 5000mW</t>
    <rPh sb="0" eb="2">
      <t>ダンシ</t>
    </rPh>
    <phoneticPr fontId="1"/>
  </si>
  <si>
    <t>男子 4×100mR</t>
    <rPh sb="0" eb="2">
      <t>ダンシ</t>
    </rPh>
    <phoneticPr fontId="1"/>
  </si>
  <si>
    <t>男子 走高跳</t>
    <rPh sb="0" eb="2">
      <t>ダンシ</t>
    </rPh>
    <rPh sb="3" eb="6">
      <t>タカ</t>
    </rPh>
    <phoneticPr fontId="1"/>
  </si>
  <si>
    <t>男子 棒高跳</t>
    <rPh sb="0" eb="2">
      <t>ダンシ</t>
    </rPh>
    <rPh sb="3" eb="6">
      <t>ボウ</t>
    </rPh>
    <phoneticPr fontId="1"/>
  </si>
  <si>
    <t>男子 走幅跳</t>
    <rPh sb="0" eb="2">
      <t>ダンシ</t>
    </rPh>
    <rPh sb="3" eb="6">
      <t>ハバ</t>
    </rPh>
    <phoneticPr fontId="1"/>
  </si>
  <si>
    <t>男子 三段跳</t>
    <rPh sb="0" eb="2">
      <t>ダンシ</t>
    </rPh>
    <rPh sb="3" eb="6">
      <t>サンダン</t>
    </rPh>
    <phoneticPr fontId="1"/>
  </si>
  <si>
    <t>男子 一般 砲丸投(7.260kg)</t>
    <rPh sb="0" eb="2">
      <t>ダンシ</t>
    </rPh>
    <rPh sb="3" eb="5">
      <t>イッパン</t>
    </rPh>
    <rPh sb="6" eb="9">
      <t>ホウガンナ</t>
    </rPh>
    <phoneticPr fontId="1"/>
  </si>
  <si>
    <t>男子 高校 砲丸投(6.0kg)</t>
    <rPh sb="0" eb="2">
      <t>ダンシ</t>
    </rPh>
    <rPh sb="3" eb="5">
      <t>コウコウ</t>
    </rPh>
    <rPh sb="6" eb="9">
      <t>ホウガン</t>
    </rPh>
    <phoneticPr fontId="1"/>
  </si>
  <si>
    <t>男子 中学 砲丸投(5.0kg)</t>
    <rPh sb="0" eb="2">
      <t>ダンシ</t>
    </rPh>
    <rPh sb="3" eb="5">
      <t>チュウガク</t>
    </rPh>
    <rPh sb="6" eb="9">
      <t>ホウガン</t>
    </rPh>
    <phoneticPr fontId="1"/>
  </si>
  <si>
    <t>男子 一般 円盤投(2.0kg)</t>
    <rPh sb="0" eb="2">
      <t>ダンシ</t>
    </rPh>
    <rPh sb="3" eb="5">
      <t>イッパン</t>
    </rPh>
    <rPh sb="6" eb="9">
      <t>エンバンナ</t>
    </rPh>
    <phoneticPr fontId="1"/>
  </si>
  <si>
    <t>男子 高校 円盤投(1.75kg)</t>
    <rPh sb="0" eb="2">
      <t>ダンシ</t>
    </rPh>
    <rPh sb="3" eb="5">
      <t>コウコウ</t>
    </rPh>
    <rPh sb="6" eb="9">
      <t>エンバン</t>
    </rPh>
    <phoneticPr fontId="1"/>
  </si>
  <si>
    <t>男子 中学 円盤投(1.5kg)</t>
    <rPh sb="0" eb="2">
      <t>ダンシ</t>
    </rPh>
    <rPh sb="3" eb="5">
      <t>チュウガク</t>
    </rPh>
    <rPh sb="6" eb="9">
      <t>エンバン</t>
    </rPh>
    <phoneticPr fontId="1"/>
  </si>
  <si>
    <t>男子 一般 ﾊﾝﾏｰ投(7.260kg)</t>
    <rPh sb="0" eb="2">
      <t>ダンシ</t>
    </rPh>
    <rPh sb="3" eb="5">
      <t>イッパン</t>
    </rPh>
    <rPh sb="10" eb="11">
      <t>ナ</t>
    </rPh>
    <phoneticPr fontId="1"/>
  </si>
  <si>
    <t>08920</t>
    <phoneticPr fontId="42"/>
  </si>
  <si>
    <t>男子 高校 ﾊﾝﾏｰ投(6.0kg)</t>
    <rPh sb="0" eb="2">
      <t>ダンシ</t>
    </rPh>
    <rPh sb="3" eb="5">
      <t>コウコウ</t>
    </rPh>
    <rPh sb="10" eb="11">
      <t>ナ</t>
    </rPh>
    <phoneticPr fontId="1"/>
  </si>
  <si>
    <t>男子 やり投(800g)</t>
    <rPh sb="0" eb="2">
      <t>ダンシ</t>
    </rPh>
    <phoneticPr fontId="1"/>
  </si>
  <si>
    <t>男子 中学 ｼﾞｬﾍﾞﾘｯｸｽﾛｰ</t>
    <rPh sb="0" eb="2">
      <t>ダンシ</t>
    </rPh>
    <rPh sb="3" eb="5">
      <t>チュウガク</t>
    </rPh>
    <phoneticPr fontId="1"/>
  </si>
  <si>
    <t>女子 200m</t>
    <rPh sb="0" eb="2">
      <t>ジョシ</t>
    </rPh>
    <phoneticPr fontId="1"/>
  </si>
  <si>
    <t>女子 300m</t>
    <rPh sb="0" eb="2">
      <t>ジョシ</t>
    </rPh>
    <phoneticPr fontId="1"/>
  </si>
  <si>
    <t>00400</t>
    <phoneticPr fontId="42"/>
  </si>
  <si>
    <t>女子 800m</t>
    <rPh sb="0" eb="2">
      <t>ジョシ</t>
    </rPh>
    <phoneticPr fontId="1"/>
  </si>
  <si>
    <t>女子 1500m</t>
    <rPh sb="0" eb="2">
      <t>ジョシ</t>
    </rPh>
    <phoneticPr fontId="1"/>
  </si>
  <si>
    <t>女子 一般高校 100mH(0.838m/8.5m)</t>
    <rPh sb="0" eb="2">
      <t>ジョシ</t>
    </rPh>
    <rPh sb="3" eb="5">
      <t>イッパン</t>
    </rPh>
    <rPh sb="5" eb="7">
      <t>コウコウ</t>
    </rPh>
    <phoneticPr fontId="1"/>
  </si>
  <si>
    <t>女子 中学 100mH(0.762m/8.5m)</t>
    <rPh sb="0" eb="2">
      <t>ジョシ</t>
    </rPh>
    <rPh sb="3" eb="5">
      <t>チュウガク</t>
    </rPh>
    <phoneticPr fontId="1"/>
  </si>
  <si>
    <t>女子 中学 100mH(0.762m/8.0m)</t>
    <rPh sb="0" eb="2">
      <t>ジョシ</t>
    </rPh>
    <rPh sb="3" eb="5">
      <t>チュウガク</t>
    </rPh>
    <phoneticPr fontId="1"/>
  </si>
  <si>
    <t>女子 300mH(0.762m/35m)</t>
    <phoneticPr fontId="42"/>
  </si>
  <si>
    <t>w 300mH</t>
  </si>
  <si>
    <t>04720</t>
  </si>
  <si>
    <t>女子 400mH</t>
    <rPh sb="0" eb="2">
      <t>ジョシ</t>
    </rPh>
    <phoneticPr fontId="1"/>
  </si>
  <si>
    <t>女子 5000mW</t>
    <rPh sb="0" eb="2">
      <t>ジョシ</t>
    </rPh>
    <phoneticPr fontId="1"/>
  </si>
  <si>
    <t>女子 4×100mR</t>
    <rPh sb="0" eb="2">
      <t>ジョシ</t>
    </rPh>
    <phoneticPr fontId="1"/>
  </si>
  <si>
    <t>女子 走高跳</t>
    <rPh sb="3" eb="6">
      <t>タカ</t>
    </rPh>
    <phoneticPr fontId="1"/>
  </si>
  <si>
    <t>女子 棒高跳</t>
    <rPh sb="0" eb="2">
      <t>ジョシ</t>
    </rPh>
    <rPh sb="3" eb="6">
      <t>ボウ</t>
    </rPh>
    <phoneticPr fontId="1"/>
  </si>
  <si>
    <t>女子 走幅跳</t>
    <rPh sb="3" eb="6">
      <t>ハバ</t>
    </rPh>
    <phoneticPr fontId="1"/>
  </si>
  <si>
    <t>女子 三段跳</t>
    <rPh sb="0" eb="2">
      <t>ジョシ</t>
    </rPh>
    <rPh sb="3" eb="6">
      <t>サンダン</t>
    </rPh>
    <phoneticPr fontId="1"/>
  </si>
  <si>
    <t>女子 一般高校 砲丸投(4.000kg)</t>
    <rPh sb="0" eb="2">
      <t>ジョシ</t>
    </rPh>
    <rPh sb="3" eb="5">
      <t>イッパン</t>
    </rPh>
    <rPh sb="5" eb="7">
      <t>コウコウ</t>
    </rPh>
    <rPh sb="8" eb="11">
      <t>ホウガン</t>
    </rPh>
    <phoneticPr fontId="1"/>
  </si>
  <si>
    <t>女子 中学 砲丸投(2.721kg)</t>
    <rPh sb="0" eb="2">
      <t>ジョシ</t>
    </rPh>
    <rPh sb="3" eb="5">
      <t>チュウガク</t>
    </rPh>
    <rPh sb="6" eb="9">
      <t>ホウガン</t>
    </rPh>
    <phoneticPr fontId="1"/>
  </si>
  <si>
    <t>女子 円盤投(1.0kg)</t>
    <rPh sb="0" eb="2">
      <t>ジョシ</t>
    </rPh>
    <rPh sb="3" eb="6">
      <t>エンバン</t>
    </rPh>
    <phoneticPr fontId="1"/>
  </si>
  <si>
    <t>女子 ﾊﾝﾏｰ投(4.0kg)</t>
    <rPh sb="0" eb="2">
      <t>ジョシ</t>
    </rPh>
    <rPh sb="7" eb="8">
      <t>ナ</t>
    </rPh>
    <phoneticPr fontId="1"/>
  </si>
  <si>
    <t>女子 やり投(600g)</t>
    <rPh sb="0" eb="2">
      <t>ジョシ</t>
    </rPh>
    <phoneticPr fontId="1"/>
  </si>
  <si>
    <t>女子 中学 ｼﾞｬﾍﾞﾘｯｸｽﾛｰ</t>
    <rPh sb="0" eb="2">
      <t>ジョシ</t>
    </rPh>
    <rPh sb="3" eb="5">
      <t>チュウガク</t>
    </rPh>
    <phoneticPr fontId="1"/>
  </si>
  <si>
    <t>mw 1600mR</t>
    <phoneticPr fontId="42"/>
  </si>
  <si>
    <t>60300</t>
    <phoneticPr fontId="42"/>
  </si>
  <si>
    <t>男女</t>
    <rPh sb="0" eb="1">
      <t>オトコ</t>
    </rPh>
    <rPh sb="1" eb="2">
      <t>ジョ</t>
    </rPh>
    <phoneticPr fontId="3"/>
  </si>
  <si>
    <t>男女混合</t>
    <rPh sb="0" eb="2">
      <t>ダンジョ</t>
    </rPh>
    <rPh sb="2" eb="4">
      <t>コンゴウ</t>
    </rPh>
    <phoneticPr fontId="3"/>
  </si>
  <si>
    <t>ﾚｰﾝｼｰﾄﾞ</t>
  </si>
  <si>
    <t>1-直線(Straight)</t>
  </si>
  <si>
    <t>2-200m</t>
  </si>
  <si>
    <t>4-400m等</t>
  </si>
  <si>
    <t>0-設定無し</t>
  </si>
  <si>
    <t>２００ｍＨ(0.686/35m</t>
  </si>
  <si>
    <t>４×１００ｍ</t>
  </si>
  <si>
    <t>４×２００ｍ</t>
  </si>
  <si>
    <t>４×４００ｍ</t>
  </si>
  <si>
    <t>４×８００ｍ</t>
  </si>
  <si>
    <t>４×１５００ｍ</t>
  </si>
  <si>
    <t>８×１００ｍ</t>
  </si>
  <si>
    <t>６×１００ｍ</t>
  </si>
  <si>
    <t>おやま整形外科</t>
  </si>
  <si>
    <t>BLOC</t>
  </si>
  <si>
    <t>鶴岡ＡＣ</t>
  </si>
  <si>
    <t>BEAST RA</t>
  </si>
  <si>
    <t>平田陸上教室</t>
  </si>
  <si>
    <t>Yonezawa AC</t>
  </si>
  <si>
    <t>060036</t>
  </si>
  <si>
    <t>060037</t>
  </si>
  <si>
    <t>060038</t>
  </si>
  <si>
    <t>060039</t>
  </si>
  <si>
    <t>060040</t>
  </si>
  <si>
    <t>060041</t>
  </si>
  <si>
    <t>060042</t>
  </si>
  <si>
    <t>060043</t>
  </si>
  <si>
    <t>立命館大</t>
  </si>
  <si>
    <t>福岡大</t>
  </si>
  <si>
    <t>山形県立保健医療大</t>
  </si>
  <si>
    <t>金井中</t>
    <rPh sb="0" eb="2">
      <t>カナイ</t>
    </rPh>
    <phoneticPr fontId="0"/>
  </si>
  <si>
    <t>大富中</t>
    <rPh sb="0" eb="1">
      <t>ダイ</t>
    </rPh>
    <rPh sb="1" eb="2">
      <t>トミ</t>
    </rPh>
    <phoneticPr fontId="0"/>
  </si>
  <si>
    <t>福原中</t>
    <rPh sb="0" eb="2">
      <t>フクハラ</t>
    </rPh>
    <phoneticPr fontId="0"/>
  </si>
  <si>
    <t>男</t>
    <rPh sb="0" eb="1">
      <t>ダン</t>
    </rPh>
    <phoneticPr fontId="3"/>
  </si>
  <si>
    <t>女</t>
    <rPh sb="0" eb="1">
      <t>ジョ</t>
    </rPh>
    <phoneticPr fontId="3"/>
  </si>
  <si>
    <t>男子 4×400mR</t>
    <rPh sb="0" eb="2">
      <t>ダンシ</t>
    </rPh>
    <phoneticPr fontId="1"/>
  </si>
  <si>
    <t>m 1600mR</t>
    <phoneticPr fontId="3"/>
  </si>
  <si>
    <t>女子 4×400mR</t>
    <rPh sb="0" eb="2">
      <t>ジョシ</t>
    </rPh>
    <phoneticPr fontId="1"/>
  </si>
  <si>
    <t>w 1600mR</t>
    <phoneticPr fontId="3"/>
  </si>
  <si>
    <t>60300</t>
    <phoneticPr fontId="3"/>
  </si>
  <si>
    <t>男女混合 4×400mR</t>
    <rPh sb="0" eb="2">
      <t>ダンジョ</t>
    </rPh>
    <rPh sb="2" eb="4">
      <t>コンゴウ</t>
    </rPh>
    <phoneticPr fontId="42"/>
  </si>
  <si>
    <t>男女混合 4×400mR</t>
    <phoneticPr fontId="18"/>
  </si>
  <si>
    <t>　山形陸上競技協会 第69回強化記録会　参加申込書（個人種目）</t>
    <rPh sb="20" eb="22">
      <t>サンカ</t>
    </rPh>
    <rPh sb="22" eb="25">
      <t>モウシコミショ</t>
    </rPh>
    <rPh sb="26" eb="30">
      <t>コジンシュモク</t>
    </rPh>
    <rPh sb="30" eb="31">
      <t>シュモク</t>
    </rPh>
    <phoneticPr fontId="3"/>
  </si>
  <si>
    <t>山形陸上競技協会 第69回強化記録会　参加申込書（リレー種目）</t>
    <rPh sb="28" eb="30">
      <t>シュモク</t>
    </rPh>
    <rPh sb="29" eb="30">
      <t>ジンシュ</t>
    </rPh>
    <phoneticPr fontId="3"/>
  </si>
  <si>
    <t>Ｂ</t>
    <phoneticPr fontId="18"/>
  </si>
  <si>
    <t>Ｃ</t>
    <phoneticPr fontId="18"/>
  </si>
  <si>
    <t>Ｄ</t>
    <phoneticPr fontId="18"/>
  </si>
  <si>
    <t>Ｅ</t>
    <phoneticPr fontId="18"/>
  </si>
  <si>
    <t>Ｆ</t>
    <phoneticPr fontId="3"/>
  </si>
  <si>
    <t>062101</t>
  </si>
  <si>
    <t>山形東</t>
  </si>
  <si>
    <t>高校</t>
    <rPh sb="0" eb="2">
      <t>コウコウ</t>
    </rPh>
    <phoneticPr fontId="2"/>
  </si>
  <si>
    <t>062102</t>
  </si>
  <si>
    <t>山形南</t>
  </si>
  <si>
    <t>062103</t>
  </si>
  <si>
    <t>山形西</t>
  </si>
  <si>
    <t>062104</t>
  </si>
  <si>
    <t>山形北</t>
  </si>
  <si>
    <t>062105</t>
  </si>
  <si>
    <t>山形工</t>
  </si>
  <si>
    <t>062106</t>
  </si>
  <si>
    <t>山形中央</t>
  </si>
  <si>
    <t>062107</t>
  </si>
  <si>
    <t>山形市立商</t>
    <rPh sb="2" eb="4">
      <t>シリツ</t>
    </rPh>
    <phoneticPr fontId="2"/>
  </si>
  <si>
    <t>062108</t>
  </si>
  <si>
    <t>上山明新館</t>
  </si>
  <si>
    <t>062109</t>
  </si>
  <si>
    <t>天童</t>
  </si>
  <si>
    <t>062110</t>
  </si>
  <si>
    <t>山辺</t>
  </si>
  <si>
    <t>062111</t>
  </si>
  <si>
    <t>寒河江</t>
  </si>
  <si>
    <t>062112</t>
  </si>
  <si>
    <t>寒河江工</t>
  </si>
  <si>
    <t>062113</t>
  </si>
  <si>
    <t>谷地</t>
  </si>
  <si>
    <t>062114</t>
  </si>
  <si>
    <t>左沢</t>
    <rPh sb="0" eb="2">
      <t>アテラザワ</t>
    </rPh>
    <phoneticPr fontId="2"/>
  </si>
  <si>
    <t>062115</t>
  </si>
  <si>
    <t>村山産</t>
  </si>
  <si>
    <t>062116</t>
  </si>
  <si>
    <t>東桜学館</t>
    <rPh sb="0" eb="2">
      <t>ヒガシサクラ</t>
    </rPh>
    <rPh sb="2" eb="4">
      <t>ガッカン</t>
    </rPh>
    <phoneticPr fontId="2"/>
  </si>
  <si>
    <t>062117</t>
  </si>
  <si>
    <t>北村山</t>
  </si>
  <si>
    <t>062118</t>
  </si>
  <si>
    <t>新庄北</t>
  </si>
  <si>
    <t>062119</t>
  </si>
  <si>
    <t>新庄北最上</t>
    <rPh sb="3" eb="5">
      <t>モガミ</t>
    </rPh>
    <phoneticPr fontId="2"/>
  </si>
  <si>
    <t>062120</t>
  </si>
  <si>
    <t>新庄南</t>
  </si>
  <si>
    <t>062121</t>
  </si>
  <si>
    <t>新南金山</t>
    <rPh sb="0" eb="1">
      <t>シン</t>
    </rPh>
    <rPh sb="1" eb="2">
      <t>ミナミ</t>
    </rPh>
    <rPh sb="2" eb="4">
      <t>カネヤマ</t>
    </rPh>
    <phoneticPr fontId="6"/>
  </si>
  <si>
    <t>062122</t>
  </si>
  <si>
    <t>神室産</t>
  </si>
  <si>
    <t>062123</t>
  </si>
  <si>
    <t>神室真室川</t>
    <rPh sb="0" eb="2">
      <t>カムロ</t>
    </rPh>
    <phoneticPr fontId="2"/>
  </si>
  <si>
    <t>062124</t>
  </si>
  <si>
    <t>米沢興譲館</t>
  </si>
  <si>
    <t>062125</t>
  </si>
  <si>
    <t>米沢東</t>
  </si>
  <si>
    <t>062126</t>
  </si>
  <si>
    <t>米沢鶴城</t>
    <rPh sb="2" eb="4">
      <t>カクジョウ</t>
    </rPh>
    <phoneticPr fontId="2"/>
  </si>
  <si>
    <t>062127</t>
  </si>
  <si>
    <t>置賜農</t>
  </si>
  <si>
    <t>062128</t>
  </si>
  <si>
    <t>南陽</t>
  </si>
  <si>
    <t>062129</t>
  </si>
  <si>
    <t>高畠</t>
  </si>
  <si>
    <t>062130</t>
  </si>
  <si>
    <t>長井</t>
  </si>
  <si>
    <t>062131</t>
  </si>
  <si>
    <t>長井工</t>
  </si>
  <si>
    <t>062132</t>
  </si>
  <si>
    <t>荒砥</t>
  </si>
  <si>
    <t>062133</t>
  </si>
  <si>
    <t>小国</t>
  </si>
  <si>
    <t>062134</t>
  </si>
  <si>
    <t>致道館</t>
    <rPh sb="0" eb="3">
      <t>チドウカン</t>
    </rPh>
    <phoneticPr fontId="2"/>
  </si>
  <si>
    <t>062135</t>
  </si>
  <si>
    <t>鶴岡工</t>
  </si>
  <si>
    <t>062136</t>
  </si>
  <si>
    <t>鶴岡中央</t>
  </si>
  <si>
    <t>062137</t>
  </si>
  <si>
    <t>加茂水産</t>
  </si>
  <si>
    <t>062138</t>
  </si>
  <si>
    <t>庄内農業</t>
    <rPh sb="0" eb="2">
      <t>ショウナイ</t>
    </rPh>
    <rPh sb="2" eb="4">
      <t>ノウギョウ</t>
    </rPh>
    <phoneticPr fontId="2"/>
  </si>
  <si>
    <t>062139</t>
  </si>
  <si>
    <t>庄内総合</t>
  </si>
  <si>
    <t>062140</t>
  </si>
  <si>
    <t>酒田東</t>
  </si>
  <si>
    <t>062141</t>
  </si>
  <si>
    <t>酒田西</t>
  </si>
  <si>
    <t>062142</t>
  </si>
  <si>
    <t>酒田光陵</t>
  </si>
  <si>
    <t>062143</t>
  </si>
  <si>
    <t>遊佐</t>
  </si>
  <si>
    <t>062244</t>
  </si>
  <si>
    <t>山形聾</t>
  </si>
  <si>
    <t>062301</t>
  </si>
  <si>
    <t>山形城北</t>
  </si>
  <si>
    <t>062302</t>
  </si>
  <si>
    <t>山形学院</t>
  </si>
  <si>
    <t>062303</t>
  </si>
  <si>
    <t>日大山形</t>
  </si>
  <si>
    <t>062304</t>
  </si>
  <si>
    <t>山形明正</t>
  </si>
  <si>
    <t>062305</t>
  </si>
  <si>
    <t>創学館</t>
    <rPh sb="0" eb="1">
      <t>ソウ</t>
    </rPh>
    <rPh sb="1" eb="3">
      <t>ガッカン</t>
    </rPh>
    <phoneticPr fontId="2"/>
  </si>
  <si>
    <t>062306</t>
  </si>
  <si>
    <t>惺山</t>
    <rPh sb="0" eb="2">
      <t>セイザン</t>
    </rPh>
    <phoneticPr fontId="2"/>
  </si>
  <si>
    <t>062307</t>
  </si>
  <si>
    <t>東海大山形</t>
  </si>
  <si>
    <t>062308</t>
  </si>
  <si>
    <t>新庄東</t>
  </si>
  <si>
    <t>062309</t>
  </si>
  <si>
    <t>九里学園</t>
  </si>
  <si>
    <t>062310</t>
  </si>
  <si>
    <t>米沢中央</t>
  </si>
  <si>
    <t>062311</t>
  </si>
  <si>
    <t>基督教独立学園</t>
    <rPh sb="0" eb="3">
      <t>キリストキョウ</t>
    </rPh>
    <rPh sb="3" eb="5">
      <t>ドクリツ</t>
    </rPh>
    <rPh sb="5" eb="7">
      <t>ガクエン</t>
    </rPh>
    <phoneticPr fontId="2"/>
  </si>
  <si>
    <t>062312</t>
  </si>
  <si>
    <t>羽黒</t>
    <rPh sb="0" eb="2">
      <t>ハグロ</t>
    </rPh>
    <phoneticPr fontId="2"/>
  </si>
  <si>
    <t>062313</t>
  </si>
  <si>
    <t>鶴岡東</t>
  </si>
  <si>
    <t>062314</t>
  </si>
  <si>
    <t>酒田南</t>
  </si>
  <si>
    <t>063115</t>
  </si>
  <si>
    <t>高専</t>
    <rPh sb="0" eb="1">
      <t>コウ</t>
    </rPh>
    <rPh sb="1" eb="2">
      <t>セン</t>
    </rPh>
    <phoneticPr fontId="2"/>
  </si>
  <si>
    <t>064101</t>
  </si>
  <si>
    <t>定通</t>
    <rPh sb="0" eb="2">
      <t>テイツウ</t>
    </rPh>
    <phoneticPr fontId="2"/>
  </si>
  <si>
    <t>064102</t>
  </si>
  <si>
    <t>霞城V</t>
  </si>
  <si>
    <t>064103</t>
  </si>
  <si>
    <t>新庄北定</t>
    <rPh sb="0" eb="2">
      <t>シンジョウ</t>
    </rPh>
    <rPh sb="2" eb="3">
      <t>キタ</t>
    </rPh>
    <rPh sb="3" eb="4">
      <t>サダム</t>
    </rPh>
    <phoneticPr fontId="3"/>
  </si>
  <si>
    <t>064104</t>
  </si>
  <si>
    <t>米沢鶴城定</t>
    <rPh sb="0" eb="2">
      <t>ヨネザワ</t>
    </rPh>
    <rPh sb="2" eb="4">
      <t>カクジョウ</t>
    </rPh>
    <phoneticPr fontId="3"/>
  </si>
  <si>
    <t>064105</t>
  </si>
  <si>
    <t>庄内総Ⅱ定</t>
    <rPh sb="0" eb="2">
      <t>ショウナイ</t>
    </rPh>
    <rPh sb="2" eb="3">
      <t>ソウ</t>
    </rPh>
    <rPh sb="4" eb="5">
      <t>テイ</t>
    </rPh>
    <phoneticPr fontId="3"/>
  </si>
  <si>
    <t>064106</t>
  </si>
  <si>
    <t>庄内総Ⅲ通</t>
    <rPh sb="0" eb="2">
      <t>ショウナイ</t>
    </rPh>
    <rPh sb="2" eb="3">
      <t>ソウ</t>
    </rPh>
    <rPh sb="4" eb="5">
      <t>ツウ</t>
    </rPh>
    <phoneticPr fontId="3"/>
  </si>
  <si>
    <t>064107</t>
  </si>
  <si>
    <t>酒田西定</t>
    <rPh sb="1" eb="2">
      <t>タ</t>
    </rPh>
    <phoneticPr fontId="3"/>
  </si>
  <si>
    <t>064108</t>
  </si>
  <si>
    <t>惺山通</t>
    <rPh sb="0" eb="2">
      <t>セイザン</t>
    </rPh>
    <rPh sb="2" eb="3">
      <t>ツウ</t>
    </rPh>
    <phoneticPr fontId="2"/>
  </si>
  <si>
    <t>064109</t>
  </si>
  <si>
    <t>羽黒通</t>
    <rPh sb="0" eb="2">
      <t>ハグロ</t>
    </rPh>
    <rPh sb="2" eb="3">
      <t>ツウ</t>
    </rPh>
    <phoneticPr fontId="2"/>
  </si>
  <si>
    <t>064110</t>
  </si>
  <si>
    <t>和順館通</t>
    <rPh sb="0" eb="3">
      <t>ワジュンカン</t>
    </rPh>
    <rPh sb="3" eb="4">
      <t>ツウ</t>
    </rPh>
    <phoneticPr fontId="2"/>
  </si>
  <si>
    <t>061201</t>
  </si>
  <si>
    <t>中学</t>
    <rPh sb="0" eb="2">
      <t>チュウガク</t>
    </rPh>
    <phoneticPr fontId="2"/>
  </si>
  <si>
    <t>061202</t>
  </si>
  <si>
    <t>061203</t>
  </si>
  <si>
    <t>061204</t>
  </si>
  <si>
    <t>061205</t>
  </si>
  <si>
    <t>061206</t>
  </si>
  <si>
    <t>061207</t>
  </si>
  <si>
    <t>061208</t>
  </si>
  <si>
    <t>山形八中</t>
    <rPh sb="0" eb="2">
      <t>ヤマガタ</t>
    </rPh>
    <rPh sb="2" eb="3">
      <t>ハチ</t>
    </rPh>
    <rPh sb="3" eb="4">
      <t>チュウ</t>
    </rPh>
    <phoneticPr fontId="2"/>
  </si>
  <si>
    <t>061209</t>
  </si>
  <si>
    <t>061210</t>
  </si>
  <si>
    <t>061211</t>
  </si>
  <si>
    <t>061212</t>
  </si>
  <si>
    <t>高楯中</t>
    <rPh sb="0" eb="1">
      <t>コウ</t>
    </rPh>
    <rPh sb="1" eb="2">
      <t>タテ</t>
    </rPh>
    <phoneticPr fontId="1"/>
  </si>
  <si>
    <t>061213</t>
  </si>
  <si>
    <t>山寺中</t>
    <rPh sb="0" eb="2">
      <t>ヤマデラ</t>
    </rPh>
    <phoneticPr fontId="1"/>
  </si>
  <si>
    <t>061214</t>
  </si>
  <si>
    <t>061215</t>
  </si>
  <si>
    <t>061216</t>
  </si>
  <si>
    <t>山形大附属中</t>
    <rPh sb="3" eb="5">
      <t>フゾク</t>
    </rPh>
    <phoneticPr fontId="1"/>
  </si>
  <si>
    <t>061217</t>
  </si>
  <si>
    <t>061218</t>
  </si>
  <si>
    <t>061219</t>
  </si>
  <si>
    <t>061220</t>
  </si>
  <si>
    <t>西郷中</t>
    <rPh sb="0" eb="2">
      <t>ニシゴウ</t>
    </rPh>
    <phoneticPr fontId="2"/>
  </si>
  <si>
    <t>061221</t>
  </si>
  <si>
    <t>061222</t>
  </si>
  <si>
    <t>天童一中</t>
    <rPh sb="2" eb="3">
      <t>イチ</t>
    </rPh>
    <phoneticPr fontId="2"/>
  </si>
  <si>
    <t>061223</t>
  </si>
  <si>
    <t>061224</t>
  </si>
  <si>
    <t>061225</t>
  </si>
  <si>
    <t>061226</t>
  </si>
  <si>
    <t>061227</t>
  </si>
  <si>
    <t>061228</t>
  </si>
  <si>
    <t>陵東中</t>
    <rPh sb="0" eb="1">
      <t>ミササギ</t>
    </rPh>
    <phoneticPr fontId="1"/>
  </si>
  <si>
    <t>061229</t>
  </si>
  <si>
    <t>陵南中</t>
    <rPh sb="0" eb="1">
      <t>ミササギ</t>
    </rPh>
    <phoneticPr fontId="1"/>
  </si>
  <si>
    <t>061230</t>
  </si>
  <si>
    <t>陵西中</t>
    <rPh sb="0" eb="1">
      <t>ミササギ</t>
    </rPh>
    <phoneticPr fontId="1"/>
  </si>
  <si>
    <t>061231</t>
  </si>
  <si>
    <t>061232</t>
  </si>
  <si>
    <t>061233</t>
  </si>
  <si>
    <t>朝日中</t>
    <rPh sb="0" eb="2">
      <t>アサヒ</t>
    </rPh>
    <rPh sb="2" eb="3">
      <t>チュウ</t>
    </rPh>
    <phoneticPr fontId="2"/>
  </si>
  <si>
    <t>061234</t>
  </si>
  <si>
    <t>061235</t>
  </si>
  <si>
    <t>061236</t>
  </si>
  <si>
    <t>061237</t>
  </si>
  <si>
    <t>061238</t>
  </si>
  <si>
    <t>061239</t>
  </si>
  <si>
    <t>東根三中</t>
    <rPh sb="0" eb="2">
      <t>ヒガシネ</t>
    </rPh>
    <rPh sb="2" eb="3">
      <t>サン</t>
    </rPh>
    <rPh sb="3" eb="4">
      <t>チュウ</t>
    </rPh>
    <phoneticPr fontId="2"/>
  </si>
  <si>
    <t>061240</t>
  </si>
  <si>
    <t>061241</t>
  </si>
  <si>
    <t>061242</t>
  </si>
  <si>
    <t>東桜学館中</t>
    <rPh sb="0" eb="4">
      <t>トウオウ</t>
    </rPh>
    <rPh sb="4" eb="5">
      <t>チュウ</t>
    </rPh>
    <phoneticPr fontId="2"/>
  </si>
  <si>
    <t>061243</t>
  </si>
  <si>
    <t>061244</t>
  </si>
  <si>
    <t>061245</t>
  </si>
  <si>
    <t>061246</t>
  </si>
  <si>
    <t>061247</t>
  </si>
  <si>
    <t>日新中</t>
    <rPh sb="2" eb="3">
      <t>チュウ</t>
    </rPh>
    <phoneticPr fontId="2"/>
  </si>
  <si>
    <t>061248</t>
  </si>
  <si>
    <t>八向中</t>
    <rPh sb="2" eb="3">
      <t>チュウ</t>
    </rPh>
    <phoneticPr fontId="2"/>
  </si>
  <si>
    <t>061249</t>
  </si>
  <si>
    <t>明倫学園中</t>
    <rPh sb="0" eb="2">
      <t>メイリン</t>
    </rPh>
    <rPh sb="2" eb="4">
      <t>ガクエン</t>
    </rPh>
    <phoneticPr fontId="3"/>
  </si>
  <si>
    <t>061250</t>
  </si>
  <si>
    <t>萩野学園中</t>
    <rPh sb="2" eb="4">
      <t>ガクエン</t>
    </rPh>
    <rPh sb="4" eb="5">
      <t>チュウ</t>
    </rPh>
    <phoneticPr fontId="2"/>
  </si>
  <si>
    <t>061251</t>
  </si>
  <si>
    <t>金山中</t>
    <rPh sb="0" eb="2">
      <t>カネヤマ</t>
    </rPh>
    <rPh sb="2" eb="3">
      <t>チュウ</t>
    </rPh>
    <phoneticPr fontId="2"/>
  </si>
  <si>
    <t>061252</t>
  </si>
  <si>
    <t>061253</t>
  </si>
  <si>
    <t>061254</t>
  </si>
  <si>
    <t>061255</t>
  </si>
  <si>
    <t>大蔵中</t>
    <rPh sb="0" eb="2">
      <t>オオクラ</t>
    </rPh>
    <rPh sb="2" eb="3">
      <t>チュウ</t>
    </rPh>
    <phoneticPr fontId="2"/>
  </si>
  <si>
    <t>061256</t>
  </si>
  <si>
    <t>鮭川中</t>
    <rPh sb="0" eb="1">
      <t>サケ</t>
    </rPh>
    <rPh sb="1" eb="2">
      <t>カワ</t>
    </rPh>
    <rPh sb="2" eb="3">
      <t>チュウ</t>
    </rPh>
    <phoneticPr fontId="2"/>
  </si>
  <si>
    <t>061257</t>
  </si>
  <si>
    <t>戸沢学園中</t>
    <rPh sb="0" eb="2">
      <t>トザワ</t>
    </rPh>
    <rPh sb="2" eb="4">
      <t>ガクエン</t>
    </rPh>
    <rPh sb="4" eb="5">
      <t>チュウ</t>
    </rPh>
    <phoneticPr fontId="2"/>
  </si>
  <si>
    <t>061258</t>
  </si>
  <si>
    <t>061259</t>
  </si>
  <si>
    <t>061260</t>
  </si>
  <si>
    <t>061261</t>
  </si>
  <si>
    <t>061262</t>
  </si>
  <si>
    <t>061263</t>
  </si>
  <si>
    <t>米沢七中</t>
    <rPh sb="0" eb="2">
      <t>ヨネザワ</t>
    </rPh>
    <rPh sb="2" eb="3">
      <t>ナナ</t>
    </rPh>
    <rPh sb="3" eb="4">
      <t>チュウ</t>
    </rPh>
    <phoneticPr fontId="3"/>
  </si>
  <si>
    <t>061264</t>
  </si>
  <si>
    <t>061265</t>
  </si>
  <si>
    <t>061266</t>
  </si>
  <si>
    <t>061267</t>
  </si>
  <si>
    <t>061268</t>
  </si>
  <si>
    <t>061269</t>
  </si>
  <si>
    <t>061270</t>
  </si>
  <si>
    <t>061271</t>
  </si>
  <si>
    <t>061272</t>
  </si>
  <si>
    <t>061273</t>
  </si>
  <si>
    <t>061274</t>
  </si>
  <si>
    <t>061275</t>
  </si>
  <si>
    <t>061276</t>
  </si>
  <si>
    <t>061277</t>
  </si>
  <si>
    <t>061278</t>
  </si>
  <si>
    <t>061279</t>
  </si>
  <si>
    <t>061280</t>
  </si>
  <si>
    <t>061281</t>
  </si>
  <si>
    <t>061282</t>
  </si>
  <si>
    <t>061283</t>
  </si>
  <si>
    <t>061284</t>
  </si>
  <si>
    <t>朝日中</t>
    <rPh sb="0" eb="2">
      <t>アサヒ</t>
    </rPh>
    <phoneticPr fontId="3"/>
  </si>
  <si>
    <t>061285</t>
  </si>
  <si>
    <t>061286</t>
  </si>
  <si>
    <t>致道館中</t>
    <rPh sb="0" eb="3">
      <t>チドウカン</t>
    </rPh>
    <rPh sb="3" eb="4">
      <t>チュウ</t>
    </rPh>
    <phoneticPr fontId="2"/>
  </si>
  <si>
    <t>061287</t>
  </si>
  <si>
    <t>061288</t>
  </si>
  <si>
    <t>061289</t>
  </si>
  <si>
    <t>061290</t>
  </si>
  <si>
    <t>061291</t>
  </si>
  <si>
    <t>061292</t>
  </si>
  <si>
    <t>061293</t>
  </si>
  <si>
    <t>061294</t>
  </si>
  <si>
    <t>061295</t>
  </si>
  <si>
    <t>061296</t>
  </si>
  <si>
    <t>061297</t>
  </si>
  <si>
    <t>061298</t>
  </si>
  <si>
    <t>天童東村山陸協</t>
  </si>
  <si>
    <t>寒・西ＡＣ</t>
  </si>
  <si>
    <t>BRAID</t>
  </si>
  <si>
    <t>JUMP ONE</t>
  </si>
  <si>
    <t>ﾔﾏｶﾞﾀｱｽﾘｰﾄｱｶﾃﾞﾐｰ</t>
  </si>
  <si>
    <t>川南AC</t>
  </si>
  <si>
    <t>ヤマムラ</t>
  </si>
  <si>
    <t>TEAM YOSHIDA</t>
  </si>
  <si>
    <t>南陽東置賜AC</t>
  </si>
  <si>
    <t>山形ﾐｰﾄﾗﾝﾄﾞ</t>
    <phoneticPr fontId="18"/>
  </si>
  <si>
    <t>山形ﾏｽﾀｰｽﾞ</t>
    <phoneticPr fontId="18"/>
  </si>
  <si>
    <t>ﾃﾞﾝｿｰＦＡ山形</t>
    <phoneticPr fontId="18"/>
  </si>
  <si>
    <t>おばなざわ陸上</t>
    <phoneticPr fontId="18"/>
  </si>
  <si>
    <t>宇都宮大</t>
  </si>
  <si>
    <t>金沢大</t>
  </si>
  <si>
    <t>福島県医大</t>
  </si>
  <si>
    <t>東北工大</t>
  </si>
  <si>
    <t>日本女子体育大</t>
  </si>
  <si>
    <t>広島経済大</t>
  </si>
  <si>
    <t>防衛大</t>
  </si>
  <si>
    <t>育英大</t>
  </si>
  <si>
    <t>明治薬科大</t>
    <rPh sb="4" eb="5">
      <t>ダイ</t>
    </rPh>
    <phoneticPr fontId="18"/>
  </si>
  <si>
    <t>東北福祉大</t>
    <rPh sb="2" eb="4">
      <t>フクシ</t>
    </rPh>
    <phoneticPr fontId="18"/>
  </si>
  <si>
    <t>白鴎大</t>
    <phoneticPr fontId="18"/>
  </si>
  <si>
    <t>拓殖大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</si>
</sst>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#,##0_);[Red]\(#,##0\)"/>
  </numFmts>
  <fonts count="43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ＭＳ ゴシック"/>
      <family val="3"/>
      <charset val="128"/>
    </font>
    <font>
      <sz val="9"/>
      <color indexed="8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1"/>
      <name val="ＭＳ ゴシック"/>
      <family val="3"/>
      <charset val="128"/>
    </font>
    <font>
      <b/>
      <sz val="22"/>
      <name val="ＭＳ 明朝"/>
      <family val="1"/>
      <charset val="128"/>
    </font>
    <font>
      <b/>
      <sz val="12"/>
      <name val="ＭＳ 明朝"/>
      <family val="1"/>
      <charset val="128"/>
    </font>
    <font>
      <sz val="18"/>
      <color theme="1"/>
      <name val="HGS創英角ｺﾞｼｯｸUB"/>
      <family val="3"/>
      <charset val="128"/>
    </font>
    <font>
      <sz val="18"/>
      <color indexed="8"/>
      <name val="HGS創英角ｺﾞｼｯｸUB"/>
      <family val="3"/>
      <charset val="128"/>
    </font>
    <font>
      <sz val="9"/>
      <color theme="1"/>
      <name val="ＭＳ 明朝"/>
      <family val="1"/>
      <charset val="128"/>
    </font>
    <font>
      <sz val="6"/>
      <name val="ＭＳ ゴシック"/>
      <family val="2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59999389629810485"/>
        <bgColor indexed="64"/>
      </patternFill>
    </fill>
  </fills>
  <borders count="96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20" fillId="0" borderId="0">
      <alignment vertical="center"/>
    </xf>
    <xf numFmtId="0" fontId="29" fillId="0" borderId="0" applyNumberFormat="0" applyFill="0" applyBorder="0" applyAlignment="0" applyProtection="0">
      <alignment vertical="center"/>
    </xf>
  </cellStyleXfs>
  <cellXfs count="343">
    <xf numFmtId="0" fontId="0" fillId="0" borderId="0" xfId="0">
      <alignment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>
      <alignment vertical="center"/>
    </xf>
    <xf numFmtId="0" fontId="21" fillId="2" borderId="0" xfId="0" quotePrefix="1" applyFont="1" applyFill="1">
      <alignment vertical="center"/>
    </xf>
    <xf numFmtId="0" fontId="20" fillId="0" borderId="0" xfId="0" applyFont="1">
      <alignment vertical="center"/>
    </xf>
    <xf numFmtId="49" fontId="20" fillId="0" borderId="0" xfId="0" applyNumberFormat="1" applyFont="1">
      <alignment vertical="center"/>
    </xf>
    <xf numFmtId="0" fontId="20" fillId="2" borderId="0" xfId="0" applyFont="1" applyFill="1">
      <alignment vertical="center"/>
    </xf>
    <xf numFmtId="0" fontId="21" fillId="3" borderId="1" xfId="0" applyFont="1" applyFill="1" applyBorder="1" applyAlignment="1" applyProtection="1">
      <alignment horizontal="center" vertical="center" shrinkToFit="1"/>
      <protection locked="0"/>
    </xf>
    <xf numFmtId="49" fontId="21" fillId="3" borderId="2" xfId="0" applyNumberFormat="1" applyFont="1" applyFill="1" applyBorder="1" applyAlignment="1" applyProtection="1">
      <alignment horizontal="center" vertical="center" shrinkToFit="1"/>
      <protection locked="0"/>
    </xf>
    <xf numFmtId="49" fontId="21" fillId="3" borderId="3" xfId="0" applyNumberFormat="1" applyFont="1" applyFill="1" applyBorder="1" applyAlignment="1" applyProtection="1">
      <alignment horizontal="center" vertical="center" shrinkToFit="1"/>
      <protection locked="0"/>
    </xf>
    <xf numFmtId="49" fontId="21" fillId="3" borderId="4" xfId="0" applyNumberFormat="1" applyFont="1" applyFill="1" applyBorder="1" applyAlignment="1" applyProtection="1">
      <alignment horizontal="center" vertical="center" shrinkToFit="1"/>
      <protection locked="0"/>
    </xf>
    <xf numFmtId="0" fontId="21" fillId="3" borderId="5" xfId="0" applyFont="1" applyFill="1" applyBorder="1" applyAlignment="1" applyProtection="1">
      <alignment horizontal="center" vertical="center" shrinkToFit="1"/>
      <protection locked="0"/>
    </xf>
    <xf numFmtId="0" fontId="21" fillId="3" borderId="6" xfId="0" applyFont="1" applyFill="1" applyBorder="1" applyAlignment="1" applyProtection="1">
      <alignment horizontal="center" vertical="center" shrinkToFit="1"/>
      <protection locked="0"/>
    </xf>
    <xf numFmtId="49" fontId="21" fillId="3" borderId="7" xfId="0" applyNumberFormat="1" applyFont="1" applyFill="1" applyBorder="1" applyAlignment="1" applyProtection="1">
      <alignment horizontal="center" vertical="center" shrinkToFit="1"/>
      <protection locked="0"/>
    </xf>
    <xf numFmtId="49" fontId="21" fillId="3" borderId="8" xfId="0" applyNumberFormat="1" applyFont="1" applyFill="1" applyBorder="1" applyAlignment="1" applyProtection="1">
      <alignment horizontal="center" vertical="center" shrinkToFit="1"/>
      <protection locked="0"/>
    </xf>
    <xf numFmtId="49" fontId="21" fillId="3" borderId="9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shrinkToFit="1"/>
    </xf>
    <xf numFmtId="0" fontId="21" fillId="0" borderId="0" xfId="0" applyFont="1">
      <alignment vertical="center"/>
    </xf>
    <xf numFmtId="0" fontId="21" fillId="0" borderId="0" xfId="0" applyFont="1" applyAlignment="1">
      <alignment vertical="center" shrinkToFit="1"/>
    </xf>
    <xf numFmtId="0" fontId="21" fillId="0" borderId="0" xfId="0" quotePrefix="1" applyFont="1">
      <alignment vertical="center"/>
    </xf>
    <xf numFmtId="0" fontId="21" fillId="2" borderId="0" xfId="0" applyFont="1" applyFill="1" applyAlignment="1">
      <alignment vertical="center" shrinkToFit="1"/>
    </xf>
    <xf numFmtId="0" fontId="21" fillId="2" borderId="0" xfId="0" applyFont="1" applyFill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0" fillId="0" borderId="10" xfId="0" applyFont="1" applyBorder="1">
      <alignment vertical="center"/>
    </xf>
    <xf numFmtId="49" fontId="20" fillId="0" borderId="10" xfId="0" applyNumberFormat="1" applyFont="1" applyBorder="1">
      <alignment vertical="center"/>
    </xf>
    <xf numFmtId="0" fontId="21" fillId="3" borderId="0" xfId="0" applyFont="1" applyFill="1">
      <alignment vertical="center"/>
    </xf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3" borderId="19" xfId="0" applyFont="1" applyFill="1" applyBorder="1" applyAlignment="1">
      <alignment horizontal="center" vertical="center" shrinkToFit="1"/>
    </xf>
    <xf numFmtId="0" fontId="21" fillId="3" borderId="20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21" fillId="3" borderId="21" xfId="0" applyFont="1" applyFill="1" applyBorder="1" applyAlignment="1">
      <alignment horizontal="center" vertical="center"/>
    </xf>
    <xf numFmtId="0" fontId="21" fillId="3" borderId="22" xfId="0" applyFont="1" applyFill="1" applyBorder="1" applyAlignment="1">
      <alignment horizontal="center" vertical="center"/>
    </xf>
    <xf numFmtId="0" fontId="21" fillId="3" borderId="23" xfId="0" applyFont="1" applyFill="1" applyBorder="1">
      <alignment vertical="center"/>
    </xf>
    <xf numFmtId="0" fontId="21" fillId="3" borderId="24" xfId="0" applyFont="1" applyFill="1" applyBorder="1">
      <alignment vertical="center"/>
    </xf>
    <xf numFmtId="0" fontId="23" fillId="3" borderId="24" xfId="0" applyFont="1" applyFill="1" applyBorder="1" applyAlignment="1">
      <alignment horizontal="right" vertical="center"/>
    </xf>
    <xf numFmtId="0" fontId="23" fillId="3" borderId="25" xfId="0" applyFont="1" applyFill="1" applyBorder="1" applyAlignment="1">
      <alignment horizontal="center" vertical="center"/>
    </xf>
    <xf numFmtId="0" fontId="23" fillId="3" borderId="0" xfId="0" applyFont="1" applyFill="1" applyAlignment="1">
      <alignment horizontal="right" vertical="center"/>
    </xf>
    <xf numFmtId="0" fontId="24" fillId="3" borderId="0" xfId="0" applyFont="1" applyFill="1" applyAlignment="1">
      <alignment horizontal="center" vertical="center" shrinkToFit="1"/>
    </xf>
    <xf numFmtId="0" fontId="23" fillId="3" borderId="0" xfId="0" applyFont="1" applyFill="1" applyAlignment="1">
      <alignment horizontal="center" vertical="center"/>
    </xf>
    <xf numFmtId="0" fontId="24" fillId="3" borderId="0" xfId="0" applyFont="1" applyFill="1" applyAlignment="1">
      <alignment horizontal="center" vertical="center"/>
    </xf>
    <xf numFmtId="0" fontId="21" fillId="3" borderId="22" xfId="0" applyFont="1" applyFill="1" applyBorder="1" applyAlignment="1">
      <alignment horizontal="center" vertical="center" shrinkToFit="1"/>
    </xf>
    <xf numFmtId="0" fontId="20" fillId="0" borderId="0" xfId="0" applyFont="1" applyAlignment="1">
      <alignment vertical="center" shrinkToFit="1"/>
    </xf>
    <xf numFmtId="49" fontId="19" fillId="0" borderId="0" xfId="0" applyNumberFormat="1" applyFont="1">
      <alignment vertical="center"/>
    </xf>
    <xf numFmtId="0" fontId="20" fillId="0" borderId="0" xfId="1">
      <alignment vertical="center"/>
    </xf>
    <xf numFmtId="49" fontId="20" fillId="0" borderId="0" xfId="1" applyNumberFormat="1">
      <alignment vertical="center"/>
    </xf>
    <xf numFmtId="0" fontId="19" fillId="0" borderId="0" xfId="0" applyFont="1" applyAlignment="1">
      <alignment vertical="center" shrinkToFit="1"/>
    </xf>
    <xf numFmtId="0" fontId="21" fillId="0" borderId="26" xfId="0" applyFont="1" applyBorder="1" applyAlignment="1" applyProtection="1">
      <alignment horizontal="center" vertical="center"/>
      <protection locked="0"/>
    </xf>
    <xf numFmtId="0" fontId="19" fillId="4" borderId="0" xfId="0" applyFont="1" applyFill="1">
      <alignment vertical="center"/>
    </xf>
    <xf numFmtId="0" fontId="19" fillId="5" borderId="0" xfId="0" applyFont="1" applyFill="1">
      <alignment vertical="center"/>
    </xf>
    <xf numFmtId="0" fontId="32" fillId="4" borderId="10" xfId="0" applyFont="1" applyFill="1" applyBorder="1">
      <alignment vertical="center"/>
    </xf>
    <xf numFmtId="0" fontId="32" fillId="5" borderId="10" xfId="0" applyFont="1" applyFill="1" applyBorder="1">
      <alignment vertical="center"/>
    </xf>
    <xf numFmtId="0" fontId="11" fillId="0" borderId="11" xfId="0" applyFont="1" applyBorder="1">
      <alignment vertical="center"/>
    </xf>
    <xf numFmtId="0" fontId="11" fillId="0" borderId="0" xfId="0" applyFont="1" applyAlignment="1"/>
    <xf numFmtId="0" fontId="11" fillId="0" borderId="0" xfId="0" applyFont="1">
      <alignment vertical="center"/>
    </xf>
    <xf numFmtId="0" fontId="11" fillId="0" borderId="12" xfId="0" applyFont="1" applyBorder="1">
      <alignment vertical="center"/>
    </xf>
    <xf numFmtId="177" fontId="11" fillId="0" borderId="0" xfId="0" applyNumberFormat="1" applyFont="1" applyAlignment="1"/>
    <xf numFmtId="177" fontId="11" fillId="0" borderId="0" xfId="0" applyNumberFormat="1" applyFont="1">
      <alignment vertical="center"/>
    </xf>
    <xf numFmtId="0" fontId="11" fillId="0" borderId="13" xfId="0" applyFont="1" applyBorder="1">
      <alignment vertical="center"/>
    </xf>
    <xf numFmtId="0" fontId="10" fillId="0" borderId="11" xfId="0" applyFont="1" applyBorder="1" applyAlignment="1"/>
    <xf numFmtId="0" fontId="10" fillId="0" borderId="0" xfId="0" applyFont="1" applyAlignment="1"/>
    <xf numFmtId="177" fontId="10" fillId="0" borderId="0" xfId="0" applyNumberFormat="1" applyFont="1" applyAlignment="1">
      <alignment horizontal="center"/>
    </xf>
    <xf numFmtId="177" fontId="10" fillId="0" borderId="0" xfId="0" applyNumberFormat="1" applyFont="1" applyAlignment="1">
      <alignment horizontal="left"/>
    </xf>
    <xf numFmtId="177" fontId="17" fillId="0" borderId="0" xfId="0" applyNumberFormat="1" applyFont="1" applyAlignment="1"/>
    <xf numFmtId="0" fontId="10" fillId="0" borderId="0" xfId="0" applyFont="1" applyAlignment="1">
      <alignment horizontal="center"/>
    </xf>
    <xf numFmtId="0" fontId="10" fillId="0" borderId="12" xfId="0" applyFont="1" applyBorder="1" applyAlignment="1"/>
    <xf numFmtId="177" fontId="10" fillId="0" borderId="0" xfId="0" applyNumberFormat="1" applyFont="1" applyAlignment="1"/>
    <xf numFmtId="0" fontId="0" fillId="0" borderId="0" xfId="0" applyAlignment="1"/>
    <xf numFmtId="0" fontId="11" fillId="0" borderId="14" xfId="0" applyFont="1" applyBorder="1">
      <alignment vertical="center"/>
    </xf>
    <xf numFmtId="0" fontId="11" fillId="0" borderId="15" xfId="0" applyFont="1" applyBorder="1">
      <alignment vertical="center"/>
    </xf>
    <xf numFmtId="0" fontId="0" fillId="0" borderId="10" xfId="0" applyBorder="1" applyProtection="1">
      <alignment vertical="center"/>
      <protection locked="0"/>
    </xf>
    <xf numFmtId="0" fontId="0" fillId="0" borderId="58" xfId="0" applyBorder="1" applyProtection="1">
      <alignment vertical="center"/>
      <protection locked="0"/>
    </xf>
    <xf numFmtId="0" fontId="0" fillId="0" borderId="59" xfId="0" applyBorder="1" applyProtection="1">
      <alignment vertical="center"/>
      <protection locked="0"/>
    </xf>
    <xf numFmtId="0" fontId="0" fillId="0" borderId="10" xfId="0" applyBorder="1" applyAlignment="1">
      <alignment horizontal="center" vertical="center"/>
    </xf>
    <xf numFmtId="0" fontId="2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29" fillId="0" borderId="60" xfId="2" applyBorder="1" applyProtection="1">
      <alignment vertical="center"/>
      <protection locked="0"/>
    </xf>
    <xf numFmtId="0" fontId="9" fillId="0" borderId="0" xfId="0" applyFont="1">
      <alignment vertical="center"/>
    </xf>
    <xf numFmtId="0" fontId="0" fillId="0" borderId="62" xfId="0" applyBorder="1" applyProtection="1">
      <alignment vertical="center"/>
      <protection locked="0"/>
    </xf>
    <xf numFmtId="0" fontId="0" fillId="6" borderId="0" xfId="0" applyFill="1" applyProtection="1">
      <alignment vertical="center"/>
      <protection locked="0"/>
    </xf>
    <xf numFmtId="0" fontId="35" fillId="0" borderId="0" xfId="0" applyFont="1" applyAlignment="1">
      <alignment horizontal="right" vertical="center"/>
    </xf>
    <xf numFmtId="0" fontId="20" fillId="7" borderId="10" xfId="0" applyFont="1" applyFill="1" applyBorder="1">
      <alignment vertical="center"/>
    </xf>
    <xf numFmtId="49" fontId="20" fillId="7" borderId="10" xfId="0" applyNumberFormat="1" applyFont="1" applyFill="1" applyBorder="1">
      <alignment vertical="center"/>
    </xf>
    <xf numFmtId="0" fontId="20" fillId="6" borderId="10" xfId="0" applyFont="1" applyFill="1" applyBorder="1">
      <alignment vertical="center"/>
    </xf>
    <xf numFmtId="49" fontId="20" fillId="6" borderId="10" xfId="0" applyNumberFormat="1" applyFont="1" applyFill="1" applyBorder="1">
      <alignment vertical="center"/>
    </xf>
    <xf numFmtId="0" fontId="20" fillId="6" borderId="0" xfId="0" applyFont="1" applyFill="1">
      <alignment vertical="center"/>
    </xf>
    <xf numFmtId="177" fontId="36" fillId="0" borderId="0" xfId="0" applyNumberFormat="1" applyFont="1" applyAlignment="1"/>
    <xf numFmtId="177" fontId="36" fillId="0" borderId="49" xfId="0" applyNumberFormat="1" applyFont="1" applyBorder="1" applyAlignment="1"/>
    <xf numFmtId="177" fontId="36" fillId="0" borderId="8" xfId="0" applyNumberFormat="1" applyFont="1" applyBorder="1" applyAlignment="1"/>
    <xf numFmtId="0" fontId="9" fillId="0" borderId="46" xfId="0" applyFont="1" applyBorder="1">
      <alignment vertical="center"/>
    </xf>
    <xf numFmtId="0" fontId="9" fillId="0" borderId="47" xfId="0" applyFont="1" applyBorder="1">
      <alignment vertical="center"/>
    </xf>
    <xf numFmtId="0" fontId="9" fillId="0" borderId="48" xfId="0" applyFont="1" applyBorder="1">
      <alignment vertical="center"/>
    </xf>
    <xf numFmtId="0" fontId="14" fillId="0" borderId="1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177" fontId="38" fillId="0" borderId="13" xfId="0" applyNumberFormat="1" applyFont="1" applyBorder="1" applyAlignment="1"/>
    <xf numFmtId="0" fontId="38" fillId="0" borderId="13" xfId="0" applyFont="1" applyBorder="1" applyAlignment="1"/>
    <xf numFmtId="0" fontId="25" fillId="3" borderId="0" xfId="0" applyFont="1" applyFill="1" applyAlignment="1">
      <alignment horizontal="center" vertical="center"/>
    </xf>
    <xf numFmtId="176" fontId="21" fillId="3" borderId="0" xfId="0" applyNumberFormat="1" applyFont="1" applyFill="1" applyAlignment="1">
      <alignment horizontal="right" vertical="center"/>
    </xf>
    <xf numFmtId="0" fontId="24" fillId="3" borderId="24" xfId="0" applyFont="1" applyFill="1" applyBorder="1" applyAlignment="1">
      <alignment horizontal="center" vertical="center" shrinkToFit="1"/>
    </xf>
    <xf numFmtId="0" fontId="23" fillId="3" borderId="39" xfId="0" applyFont="1" applyFill="1" applyBorder="1" applyAlignment="1">
      <alignment horizontal="center" vertical="center" shrinkToFit="1"/>
    </xf>
    <xf numFmtId="0" fontId="23" fillId="3" borderId="34" xfId="0" applyFont="1" applyFill="1" applyBorder="1" applyAlignment="1">
      <alignment horizontal="center" vertical="center" wrapText="1" shrinkToFit="1"/>
    </xf>
    <xf numFmtId="0" fontId="21" fillId="3" borderId="69" xfId="0" applyFont="1" applyFill="1" applyBorder="1" applyAlignment="1" applyProtection="1">
      <alignment horizontal="center" vertical="center" shrinkToFit="1"/>
      <protection locked="0"/>
    </xf>
    <xf numFmtId="0" fontId="21" fillId="3" borderId="70" xfId="0" applyFont="1" applyFill="1" applyBorder="1" applyAlignment="1" applyProtection="1">
      <alignment horizontal="center" vertical="center" shrinkToFit="1"/>
      <protection locked="0"/>
    </xf>
    <xf numFmtId="49" fontId="21" fillId="2" borderId="0" xfId="0" quotePrefix="1" applyNumberFormat="1" applyFont="1" applyFill="1">
      <alignment vertical="center"/>
    </xf>
    <xf numFmtId="49" fontId="21" fillId="2" borderId="0" xfId="0" applyNumberFormat="1" applyFont="1" applyFill="1">
      <alignment vertical="center"/>
    </xf>
    <xf numFmtId="0" fontId="21" fillId="3" borderId="75" xfId="0" applyFont="1" applyFill="1" applyBorder="1" applyAlignment="1" applyProtection="1">
      <alignment horizontal="center" vertical="center" shrinkToFit="1"/>
      <protection locked="0"/>
    </xf>
    <xf numFmtId="0" fontId="21" fillId="3" borderId="80" xfId="0" applyFont="1" applyFill="1" applyBorder="1" applyAlignment="1" applyProtection="1">
      <alignment horizontal="center" vertical="center" shrinkToFit="1"/>
      <protection locked="0"/>
    </xf>
    <xf numFmtId="0" fontId="21" fillId="3" borderId="81" xfId="0" applyFont="1" applyFill="1" applyBorder="1" applyAlignment="1" applyProtection="1">
      <alignment horizontal="center" vertical="center" shrinkToFit="1"/>
      <protection locked="0"/>
    </xf>
    <xf numFmtId="0" fontId="21" fillId="3" borderId="82" xfId="0" applyFont="1" applyFill="1" applyBorder="1" applyAlignment="1" applyProtection="1">
      <alignment horizontal="center" vertical="center" shrinkToFit="1"/>
      <protection locked="0"/>
    </xf>
    <xf numFmtId="0" fontId="21" fillId="3" borderId="83" xfId="0" applyFont="1" applyFill="1" applyBorder="1" applyAlignment="1" applyProtection="1">
      <alignment horizontal="center" vertical="center" shrinkToFit="1"/>
      <protection locked="0"/>
    </xf>
    <xf numFmtId="0" fontId="21" fillId="3" borderId="0" xfId="0" applyFont="1" applyFill="1" applyAlignment="1">
      <alignment horizontal="center" vertical="center"/>
    </xf>
    <xf numFmtId="0" fontId="21" fillId="3" borderId="0" xfId="0" applyFont="1" applyFill="1" applyAlignment="1">
      <alignment horizontal="left" vertical="center"/>
    </xf>
    <xf numFmtId="0" fontId="25" fillId="3" borderId="0" xfId="0" applyFont="1" applyFill="1" applyAlignment="1">
      <alignment horizontal="right" vertical="center"/>
    </xf>
    <xf numFmtId="0" fontId="24" fillId="0" borderId="0" xfId="0" applyFont="1" applyAlignment="1">
      <alignment horizontal="right" vertical="center"/>
    </xf>
    <xf numFmtId="0" fontId="27" fillId="2" borderId="0" xfId="0" applyFont="1" applyFill="1" applyAlignment="1">
      <alignment horizontal="left" vertical="center" wrapText="1"/>
    </xf>
    <xf numFmtId="0" fontId="41" fillId="3" borderId="19" xfId="0" applyFont="1" applyFill="1" applyBorder="1" applyAlignment="1">
      <alignment horizontal="center" vertical="center" shrinkToFit="1"/>
    </xf>
    <xf numFmtId="0" fontId="20" fillId="0" borderId="0" xfId="0" applyFont="1" applyAlignment="1">
      <alignment horizontal="center" vertical="center"/>
    </xf>
    <xf numFmtId="0" fontId="20" fillId="8" borderId="10" xfId="0" applyFont="1" applyFill="1" applyBorder="1">
      <alignment vertical="center"/>
    </xf>
    <xf numFmtId="49" fontId="20" fillId="8" borderId="10" xfId="0" applyNumberFormat="1" applyFont="1" applyFill="1" applyBorder="1">
      <alignment vertical="center"/>
    </xf>
    <xf numFmtId="0" fontId="20" fillId="0" borderId="21" xfId="0" applyFont="1" applyBorder="1">
      <alignment vertical="center"/>
    </xf>
    <xf numFmtId="0" fontId="19" fillId="0" borderId="85" xfId="0" applyFont="1" applyBorder="1">
      <alignment vertical="center"/>
    </xf>
    <xf numFmtId="0" fontId="19" fillId="0" borderId="87" xfId="0" applyFont="1" applyBorder="1">
      <alignment vertical="center"/>
    </xf>
    <xf numFmtId="0" fontId="19" fillId="0" borderId="89" xfId="0" applyFont="1" applyBorder="1">
      <alignment vertical="center"/>
    </xf>
    <xf numFmtId="0" fontId="19" fillId="0" borderId="90" xfId="0" applyFont="1" applyBorder="1">
      <alignment vertical="center"/>
    </xf>
    <xf numFmtId="0" fontId="19" fillId="0" borderId="10" xfId="0" applyFont="1" applyBorder="1">
      <alignment vertical="center"/>
    </xf>
    <xf numFmtId="0" fontId="20" fillId="0" borderId="88" xfId="0" applyFont="1" applyBorder="1" applyAlignment="1">
      <alignment horizontal="center" vertical="center"/>
    </xf>
    <xf numFmtId="0" fontId="20" fillId="0" borderId="89" xfId="0" applyFont="1" applyBorder="1" applyAlignment="1">
      <alignment horizontal="center" vertical="center"/>
    </xf>
    <xf numFmtId="0" fontId="20" fillId="0" borderId="75" xfId="0" applyFont="1" applyBorder="1" applyAlignment="1">
      <alignment vertical="center" shrinkToFit="1"/>
    </xf>
    <xf numFmtId="0" fontId="20" fillId="0" borderId="84" xfId="0" applyFont="1" applyBorder="1">
      <alignment vertical="center"/>
    </xf>
    <xf numFmtId="0" fontId="20" fillId="0" borderId="81" xfId="0" applyFont="1" applyBorder="1" applyAlignment="1">
      <alignment vertical="center" shrinkToFit="1"/>
    </xf>
    <xf numFmtId="49" fontId="19" fillId="0" borderId="75" xfId="0" applyNumberFormat="1" applyFont="1" applyBorder="1">
      <alignment vertical="center"/>
    </xf>
    <xf numFmtId="49" fontId="19" fillId="0" borderId="81" xfId="0" applyNumberFormat="1" applyFont="1" applyBorder="1">
      <alignment vertical="center"/>
    </xf>
    <xf numFmtId="0" fontId="20" fillId="0" borderId="90" xfId="0" applyFont="1" applyBorder="1" applyAlignment="1">
      <alignment horizontal="center" vertical="center"/>
    </xf>
    <xf numFmtId="0" fontId="20" fillId="0" borderId="20" xfId="0" applyFont="1" applyBorder="1">
      <alignment vertical="center"/>
    </xf>
    <xf numFmtId="0" fontId="20" fillId="0" borderId="5" xfId="0" applyFont="1" applyBorder="1" applyAlignment="1">
      <alignment vertical="center" shrinkToFit="1"/>
    </xf>
    <xf numFmtId="49" fontId="19" fillId="0" borderId="5" xfId="0" applyNumberFormat="1" applyFont="1" applyBorder="1">
      <alignment vertical="center"/>
    </xf>
    <xf numFmtId="0" fontId="20" fillId="0" borderId="10" xfId="0" applyFont="1" applyBorder="1" applyAlignment="1">
      <alignment horizontal="center" vertical="center"/>
    </xf>
    <xf numFmtId="0" fontId="20" fillId="0" borderId="85" xfId="0" applyFont="1" applyBorder="1">
      <alignment vertical="center"/>
    </xf>
    <xf numFmtId="0" fontId="20" fillId="0" borderId="87" xfId="0" applyFont="1" applyBorder="1" applyAlignment="1">
      <alignment vertical="center" shrinkToFit="1"/>
    </xf>
    <xf numFmtId="0" fontId="19" fillId="2" borderId="0" xfId="0" applyFont="1" applyFill="1" applyAlignment="1"/>
    <xf numFmtId="0" fontId="19" fillId="2" borderId="0" xfId="0" applyFont="1" applyFill="1" applyAlignment="1">
      <alignment horizontal="center" vertical="center"/>
    </xf>
    <xf numFmtId="0" fontId="19" fillId="0" borderId="0" xfId="0" applyFont="1" applyAlignment="1"/>
    <xf numFmtId="0" fontId="19" fillId="2" borderId="0" xfId="0" applyFont="1" applyFill="1">
      <alignment vertical="center"/>
    </xf>
    <xf numFmtId="177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/>
    <xf numFmtId="177" fontId="9" fillId="0" borderId="0" xfId="0" applyNumberFormat="1" applyFont="1">
      <alignment vertical="center"/>
    </xf>
    <xf numFmtId="0" fontId="21" fillId="3" borderId="30" xfId="0" applyFont="1" applyFill="1" applyBorder="1" applyAlignment="1">
      <alignment horizontal="center" vertical="center" shrinkToFit="1"/>
    </xf>
    <xf numFmtId="0" fontId="21" fillId="3" borderId="47" xfId="0" applyFont="1" applyFill="1" applyBorder="1" applyAlignment="1">
      <alignment horizontal="center" vertical="center" shrinkToFit="1"/>
    </xf>
    <xf numFmtId="0" fontId="21" fillId="3" borderId="24" xfId="0" applyFont="1" applyFill="1" applyBorder="1" applyAlignment="1" applyProtection="1">
      <alignment horizontal="center" vertical="center"/>
      <protection locked="0"/>
    </xf>
    <xf numFmtId="0" fontId="21" fillId="3" borderId="2" xfId="0" applyFont="1" applyFill="1" applyBorder="1" applyAlignment="1" applyProtection="1">
      <alignment horizontal="center" vertical="center" shrinkToFit="1"/>
      <protection locked="0"/>
    </xf>
    <xf numFmtId="0" fontId="21" fillId="3" borderId="7" xfId="0" applyFont="1" applyFill="1" applyBorder="1" applyAlignment="1" applyProtection="1">
      <alignment horizontal="center" vertical="center" shrinkToFit="1"/>
      <protection locked="0"/>
    </xf>
    <xf numFmtId="0" fontId="21" fillId="3" borderId="55" xfId="0" applyFont="1" applyFill="1" applyBorder="1" applyAlignment="1" applyProtection="1">
      <alignment horizontal="center" vertical="center" shrinkToFit="1"/>
      <protection locked="0"/>
    </xf>
    <xf numFmtId="0" fontId="21" fillId="3" borderId="53" xfId="0" applyFont="1" applyFill="1" applyBorder="1" applyAlignment="1" applyProtection="1">
      <alignment horizontal="center" vertical="center" shrinkToFit="1"/>
      <protection locked="0"/>
    </xf>
    <xf numFmtId="0" fontId="21" fillId="3" borderId="91" xfId="0" applyFont="1" applyFill="1" applyBorder="1" applyAlignment="1" applyProtection="1">
      <alignment horizontal="center" vertical="center" shrinkToFit="1"/>
      <protection locked="0"/>
    </xf>
    <xf numFmtId="0" fontId="21" fillId="3" borderId="92" xfId="0" applyFont="1" applyFill="1" applyBorder="1" applyAlignment="1" applyProtection="1">
      <alignment horizontal="center" vertical="center" shrinkToFit="1"/>
      <protection locked="0"/>
    </xf>
    <xf numFmtId="0" fontId="30" fillId="4" borderId="57" xfId="0" applyFont="1" applyFill="1" applyBorder="1" applyAlignment="1">
      <alignment horizontal="center" vertical="center"/>
    </xf>
    <xf numFmtId="0" fontId="30" fillId="4" borderId="10" xfId="0" applyFont="1" applyFill="1" applyBorder="1" applyAlignment="1">
      <alignment horizontal="center" vertical="center"/>
    </xf>
    <xf numFmtId="0" fontId="34" fillId="4" borderId="10" xfId="0" applyFont="1" applyFill="1" applyBorder="1" applyAlignment="1">
      <alignment horizontal="center" vertical="center"/>
    </xf>
    <xf numFmtId="0" fontId="20" fillId="9" borderId="10" xfId="0" applyFont="1" applyFill="1" applyBorder="1">
      <alignment vertical="center"/>
    </xf>
    <xf numFmtId="49" fontId="20" fillId="9" borderId="10" xfId="0" applyNumberFormat="1" applyFont="1" applyFill="1" applyBorder="1">
      <alignment vertical="center"/>
    </xf>
    <xf numFmtId="0" fontId="21" fillId="0" borderId="82" xfId="0" applyFont="1" applyFill="1" applyBorder="1" applyAlignment="1" applyProtection="1">
      <alignment horizontal="center" vertical="center" shrinkToFit="1"/>
      <protection locked="0"/>
    </xf>
    <xf numFmtId="0" fontId="21" fillId="0" borderId="53" xfId="0" applyFont="1" applyFill="1" applyBorder="1" applyAlignment="1" applyProtection="1">
      <alignment horizontal="center" vertical="center" shrinkToFit="1"/>
      <protection locked="0"/>
    </xf>
    <xf numFmtId="0" fontId="21" fillId="0" borderId="83" xfId="0" applyFont="1" applyFill="1" applyBorder="1" applyAlignment="1" applyProtection="1">
      <alignment horizontal="center" vertical="center" shrinkToFit="1"/>
      <protection locked="0"/>
    </xf>
    <xf numFmtId="0" fontId="21" fillId="0" borderId="6" xfId="0" applyFont="1" applyFill="1" applyBorder="1" applyAlignment="1" applyProtection="1">
      <alignment horizontal="center" vertical="center" shrinkToFit="1"/>
      <protection locked="0"/>
    </xf>
    <xf numFmtId="0" fontId="21" fillId="0" borderId="7" xfId="0" applyFont="1" applyFill="1" applyBorder="1" applyAlignment="1" applyProtection="1">
      <alignment horizontal="center" vertical="center" shrinkToFit="1"/>
      <protection locked="0"/>
    </xf>
    <xf numFmtId="0" fontId="21" fillId="0" borderId="75" xfId="0" applyFont="1" applyFill="1" applyBorder="1" applyAlignment="1" applyProtection="1">
      <alignment horizontal="center" vertical="center" shrinkToFit="1"/>
      <protection locked="0"/>
    </xf>
    <xf numFmtId="0" fontId="21" fillId="0" borderId="80" xfId="0" applyFont="1" applyFill="1" applyBorder="1" applyAlignment="1" applyProtection="1">
      <alignment horizontal="center" vertical="center" shrinkToFit="1"/>
      <protection locked="0"/>
    </xf>
    <xf numFmtId="0" fontId="21" fillId="0" borderId="55" xfId="0" applyFont="1" applyFill="1" applyBorder="1" applyAlignment="1" applyProtection="1">
      <alignment horizontal="center" vertical="center" shrinkToFit="1"/>
      <protection locked="0"/>
    </xf>
    <xf numFmtId="0" fontId="21" fillId="0" borderId="81" xfId="0" applyFont="1" applyFill="1" applyBorder="1" applyAlignment="1" applyProtection="1">
      <alignment horizontal="center" vertical="center" shrinkToFit="1"/>
      <protection locked="0"/>
    </xf>
    <xf numFmtId="0" fontId="21" fillId="0" borderId="91" xfId="0" applyFont="1" applyFill="1" applyBorder="1" applyAlignment="1" applyProtection="1">
      <alignment horizontal="center" vertical="center" shrinkToFit="1"/>
      <protection locked="0"/>
    </xf>
    <xf numFmtId="0" fontId="21" fillId="0" borderId="5" xfId="0" applyFont="1" applyFill="1" applyBorder="1" applyAlignment="1" applyProtection="1">
      <alignment horizontal="center" vertical="center" shrinkToFit="1"/>
      <protection locked="0"/>
    </xf>
    <xf numFmtId="0" fontId="21" fillId="0" borderId="92" xfId="0" applyFont="1" applyFill="1" applyBorder="1" applyAlignment="1" applyProtection="1">
      <alignment horizontal="center" vertical="center" shrinkToFit="1"/>
      <protection locked="0"/>
    </xf>
    <xf numFmtId="0" fontId="20" fillId="0" borderId="90" xfId="0" applyFont="1" applyFill="1" applyBorder="1">
      <alignment vertical="center"/>
    </xf>
    <xf numFmtId="0" fontId="20" fillId="0" borderId="88" xfId="0" applyFont="1" applyFill="1" applyBorder="1">
      <alignment vertical="center"/>
    </xf>
    <xf numFmtId="0" fontId="20" fillId="0" borderId="89" xfId="0" applyFont="1" applyFill="1" applyBorder="1">
      <alignment vertical="center"/>
    </xf>
    <xf numFmtId="0" fontId="19" fillId="0" borderId="89" xfId="0" applyFont="1" applyFill="1" applyBorder="1">
      <alignment vertical="center"/>
    </xf>
    <xf numFmtId="0" fontId="20" fillId="0" borderId="95" xfId="0" applyFont="1" applyFill="1" applyBorder="1">
      <alignment vertical="center"/>
    </xf>
    <xf numFmtId="0" fontId="20" fillId="0" borderId="21" xfId="1" applyFill="1" applyBorder="1">
      <alignment vertical="center"/>
    </xf>
    <xf numFmtId="49" fontId="20" fillId="0" borderId="6" xfId="1" applyNumberFormat="1" applyFill="1" applyBorder="1">
      <alignment vertical="center"/>
    </xf>
    <xf numFmtId="0" fontId="20" fillId="0" borderId="75" xfId="0" applyFont="1" applyFill="1" applyBorder="1">
      <alignment vertical="center"/>
    </xf>
    <xf numFmtId="0" fontId="20" fillId="0" borderId="21" xfId="0" applyFont="1" applyFill="1" applyBorder="1">
      <alignment vertical="center"/>
    </xf>
    <xf numFmtId="0" fontId="20" fillId="0" borderId="84" xfId="1" applyFill="1" applyBorder="1">
      <alignment vertical="center"/>
    </xf>
    <xf numFmtId="49" fontId="20" fillId="0" borderId="80" xfId="1" applyNumberFormat="1" applyFill="1" applyBorder="1">
      <alignment vertical="center"/>
    </xf>
    <xf numFmtId="0" fontId="20" fillId="0" borderId="81" xfId="0" applyFont="1" applyFill="1" applyBorder="1">
      <alignment vertical="center"/>
    </xf>
    <xf numFmtId="0" fontId="20" fillId="0" borderId="20" xfId="1" applyFill="1" applyBorder="1">
      <alignment vertical="center"/>
    </xf>
    <xf numFmtId="49" fontId="20" fillId="0" borderId="1" xfId="1" applyNumberFormat="1" applyFill="1" applyBorder="1">
      <alignment vertical="center"/>
    </xf>
    <xf numFmtId="0" fontId="20" fillId="0" borderId="5" xfId="0" applyFont="1" applyFill="1" applyBorder="1">
      <alignment vertical="center"/>
    </xf>
    <xf numFmtId="0" fontId="19" fillId="0" borderId="85" xfId="0" applyFont="1" applyFill="1" applyBorder="1">
      <alignment vertical="center"/>
    </xf>
    <xf numFmtId="0" fontId="19" fillId="0" borderId="86" xfId="0" applyFont="1" applyFill="1" applyBorder="1">
      <alignment vertical="center"/>
    </xf>
    <xf numFmtId="0" fontId="19" fillId="0" borderId="87" xfId="0" applyFont="1" applyFill="1" applyBorder="1">
      <alignment vertical="center"/>
    </xf>
    <xf numFmtId="49" fontId="19" fillId="0" borderId="20" xfId="0" applyNumberFormat="1" applyFont="1" applyFill="1" applyBorder="1">
      <alignment vertical="center"/>
    </xf>
    <xf numFmtId="0" fontId="19" fillId="0" borderId="1" xfId="0" applyFont="1" applyFill="1" applyBorder="1">
      <alignment vertical="center"/>
    </xf>
    <xf numFmtId="0" fontId="19" fillId="0" borderId="5" xfId="0" applyFont="1" applyFill="1" applyBorder="1">
      <alignment vertical="center"/>
    </xf>
    <xf numFmtId="0" fontId="20" fillId="0" borderId="20" xfId="0" applyFont="1" applyFill="1" applyBorder="1">
      <alignment vertical="center"/>
    </xf>
    <xf numFmtId="0" fontId="20" fillId="0" borderId="1" xfId="0" applyFont="1" applyFill="1" applyBorder="1">
      <alignment vertical="center"/>
    </xf>
    <xf numFmtId="0" fontId="20" fillId="0" borderId="6" xfId="0" applyFont="1" applyFill="1" applyBorder="1">
      <alignment vertical="center"/>
    </xf>
    <xf numFmtId="0" fontId="19" fillId="0" borderId="0" xfId="0" applyFont="1" applyFill="1">
      <alignment vertical="center"/>
    </xf>
    <xf numFmtId="0" fontId="20" fillId="0" borderId="84" xfId="0" applyFont="1" applyFill="1" applyBorder="1">
      <alignment vertical="center"/>
    </xf>
    <xf numFmtId="0" fontId="20" fillId="0" borderId="80" xfId="0" applyFont="1" applyFill="1" applyBorder="1">
      <alignment vertical="center"/>
    </xf>
    <xf numFmtId="0" fontId="33" fillId="2" borderId="0" xfId="0" applyFont="1" applyFill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63" xfId="0" applyBorder="1" applyAlignment="1">
      <alignment horizontal="left" vertical="center"/>
    </xf>
    <xf numFmtId="0" fontId="0" fillId="0" borderId="93" xfId="0" applyBorder="1" applyAlignment="1">
      <alignment horizontal="left" vertical="center" wrapText="1"/>
    </xf>
    <xf numFmtId="0" fontId="0" fillId="0" borderId="94" xfId="0" applyBorder="1" applyAlignment="1">
      <alignment horizontal="left" vertical="center" wrapText="1"/>
    </xf>
    <xf numFmtId="0" fontId="0" fillId="0" borderId="57" xfId="0" applyBorder="1" applyAlignment="1">
      <alignment horizontal="left" vertical="center" wrapText="1"/>
    </xf>
    <xf numFmtId="0" fontId="27" fillId="2" borderId="11" xfId="0" applyFont="1" applyFill="1" applyBorder="1" applyAlignment="1">
      <alignment horizontal="left" vertical="center" wrapText="1"/>
    </xf>
    <xf numFmtId="0" fontId="27" fillId="2" borderId="11" xfId="0" applyFont="1" applyFill="1" applyBorder="1" applyAlignment="1">
      <alignment horizontal="left" vertical="top" wrapText="1"/>
    </xf>
    <xf numFmtId="0" fontId="33" fillId="0" borderId="61" xfId="0" applyFont="1" applyBorder="1" applyAlignment="1">
      <alignment horizontal="center" vertical="center" wrapText="1"/>
    </xf>
    <xf numFmtId="0" fontId="33" fillId="0" borderId="61" xfId="0" applyFont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0" fontId="25" fillId="3" borderId="0" xfId="0" applyFont="1" applyFill="1" applyAlignment="1">
      <alignment horizontal="center" vertical="center"/>
    </xf>
    <xf numFmtId="0" fontId="21" fillId="3" borderId="27" xfId="0" applyFont="1" applyFill="1" applyBorder="1" applyAlignment="1">
      <alignment horizontal="center" vertical="center" shrinkToFit="1"/>
    </xf>
    <xf numFmtId="0" fontId="21" fillId="3" borderId="19" xfId="0" applyFont="1" applyFill="1" applyBorder="1" applyAlignment="1">
      <alignment horizontal="center" vertical="center" shrinkToFit="1"/>
    </xf>
    <xf numFmtId="0" fontId="21" fillId="3" borderId="7" xfId="0" applyFont="1" applyFill="1" applyBorder="1" applyAlignment="1" applyProtection="1">
      <alignment horizontal="left" vertical="center" shrinkToFit="1"/>
      <protection locked="0"/>
    </xf>
    <xf numFmtId="0" fontId="21" fillId="3" borderId="9" xfId="0" applyFont="1" applyFill="1" applyBorder="1" applyAlignment="1" applyProtection="1">
      <alignment horizontal="left" vertical="center" shrinkToFit="1"/>
      <protection locked="0"/>
    </xf>
    <xf numFmtId="0" fontId="21" fillId="3" borderId="28" xfId="0" applyFont="1" applyFill="1" applyBorder="1" applyAlignment="1">
      <alignment horizontal="center" vertical="center" shrinkToFit="1"/>
    </xf>
    <xf numFmtId="0" fontId="21" fillId="3" borderId="29" xfId="0" applyFont="1" applyFill="1" applyBorder="1" applyAlignment="1">
      <alignment horizontal="center" vertical="center" shrinkToFit="1"/>
    </xf>
    <xf numFmtId="0" fontId="21" fillId="3" borderId="30" xfId="0" applyFont="1" applyFill="1" applyBorder="1" applyAlignment="1">
      <alignment horizontal="center" vertical="center" shrinkToFit="1"/>
    </xf>
    <xf numFmtId="0" fontId="21" fillId="3" borderId="31" xfId="0" applyFont="1" applyFill="1" applyBorder="1" applyAlignment="1">
      <alignment horizontal="center" vertical="center" shrinkToFit="1"/>
    </xf>
    <xf numFmtId="176" fontId="21" fillId="3" borderId="0" xfId="0" applyNumberFormat="1" applyFont="1" applyFill="1" applyAlignment="1">
      <alignment horizontal="right" vertical="center"/>
    </xf>
    <xf numFmtId="0" fontId="24" fillId="3" borderId="24" xfId="0" applyFont="1" applyFill="1" applyBorder="1" applyAlignment="1">
      <alignment horizontal="center" vertical="center" shrinkToFit="1"/>
    </xf>
    <xf numFmtId="0" fontId="25" fillId="3" borderId="0" xfId="0" applyFont="1" applyFill="1" applyAlignment="1">
      <alignment horizontal="left" vertical="center"/>
    </xf>
    <xf numFmtId="0" fontId="23" fillId="3" borderId="32" xfId="0" applyFont="1" applyFill="1" applyBorder="1" applyAlignment="1">
      <alignment horizontal="center" vertical="center" wrapText="1"/>
    </xf>
    <xf numFmtId="0" fontId="23" fillId="3" borderId="33" xfId="0" applyFont="1" applyFill="1" applyBorder="1" applyAlignment="1">
      <alignment horizontal="center" vertical="center"/>
    </xf>
    <xf numFmtId="0" fontId="24" fillId="3" borderId="33" xfId="0" applyFont="1" applyFill="1" applyBorder="1" applyAlignment="1">
      <alignment horizontal="center" vertical="center" shrinkToFit="1"/>
    </xf>
    <xf numFmtId="0" fontId="23" fillId="3" borderId="34" xfId="0" applyFont="1" applyFill="1" applyBorder="1" applyAlignment="1">
      <alignment horizontal="center" vertical="center" wrapText="1"/>
    </xf>
    <xf numFmtId="0" fontId="24" fillId="3" borderId="33" xfId="0" applyFont="1" applyFill="1" applyBorder="1" applyAlignment="1">
      <alignment horizontal="center" vertical="center"/>
    </xf>
    <xf numFmtId="0" fontId="24" fillId="3" borderId="35" xfId="0" applyFont="1" applyFill="1" applyBorder="1" applyAlignment="1">
      <alignment horizontal="center" vertical="center"/>
    </xf>
    <xf numFmtId="0" fontId="21" fillId="3" borderId="36" xfId="0" applyFont="1" applyFill="1" applyBorder="1" applyAlignment="1">
      <alignment vertical="center" shrinkToFit="1"/>
    </xf>
    <xf numFmtId="0" fontId="21" fillId="3" borderId="37" xfId="0" applyFont="1" applyFill="1" applyBorder="1" applyAlignment="1">
      <alignment vertical="center" shrinkToFit="1"/>
    </xf>
    <xf numFmtId="0" fontId="23" fillId="3" borderId="38" xfId="0" applyFont="1" applyFill="1" applyBorder="1" applyAlignment="1">
      <alignment horizontal="center" vertical="center"/>
    </xf>
    <xf numFmtId="0" fontId="23" fillId="3" borderId="39" xfId="0" applyFont="1" applyFill="1" applyBorder="1" applyAlignment="1">
      <alignment horizontal="center" vertical="center"/>
    </xf>
    <xf numFmtId="0" fontId="26" fillId="3" borderId="39" xfId="0" applyFont="1" applyFill="1" applyBorder="1" applyAlignment="1">
      <alignment horizontal="center" vertical="center" shrinkToFit="1"/>
    </xf>
    <xf numFmtId="0" fontId="24" fillId="3" borderId="39" xfId="0" applyFont="1" applyFill="1" applyBorder="1" applyAlignment="1">
      <alignment horizontal="center" vertical="center"/>
    </xf>
    <xf numFmtId="0" fontId="24" fillId="3" borderId="40" xfId="0" applyFont="1" applyFill="1" applyBorder="1" applyAlignment="1">
      <alignment horizontal="center" vertical="center"/>
    </xf>
    <xf numFmtId="0" fontId="21" fillId="3" borderId="41" xfId="0" applyFont="1" applyFill="1" applyBorder="1" applyAlignment="1">
      <alignment horizontal="center" vertical="center" shrinkToFit="1"/>
    </xf>
    <xf numFmtId="0" fontId="21" fillId="3" borderId="42" xfId="0" applyFont="1" applyFill="1" applyBorder="1" applyAlignment="1">
      <alignment horizontal="center" vertical="center" shrinkToFit="1"/>
    </xf>
    <xf numFmtId="0" fontId="21" fillId="3" borderId="2" xfId="0" applyFont="1" applyFill="1" applyBorder="1" applyAlignment="1" applyProtection="1">
      <alignment horizontal="left" vertical="center" shrinkToFit="1"/>
      <protection locked="0"/>
    </xf>
    <xf numFmtId="0" fontId="21" fillId="3" borderId="4" xfId="0" applyFont="1" applyFill="1" applyBorder="1" applyAlignment="1" applyProtection="1">
      <alignment horizontal="left" vertical="center" shrinkToFit="1"/>
      <protection locked="0"/>
    </xf>
    <xf numFmtId="0" fontId="21" fillId="3" borderId="47" xfId="0" applyFont="1" applyFill="1" applyBorder="1" applyAlignment="1">
      <alignment horizontal="center" vertical="center" shrinkToFit="1"/>
    </xf>
    <xf numFmtId="0" fontId="21" fillId="3" borderId="52" xfId="0" applyFont="1" applyFill="1" applyBorder="1" applyAlignment="1">
      <alignment horizontal="center" vertical="center" shrinkToFit="1"/>
    </xf>
    <xf numFmtId="0" fontId="23" fillId="3" borderId="50" xfId="0" applyFont="1" applyFill="1" applyBorder="1" applyAlignment="1">
      <alignment horizontal="center" vertical="center" wrapText="1"/>
    </xf>
    <xf numFmtId="0" fontId="24" fillId="3" borderId="34" xfId="0" applyFont="1" applyFill="1" applyBorder="1" applyAlignment="1">
      <alignment horizontal="center" vertical="center" shrinkToFit="1"/>
    </xf>
    <xf numFmtId="0" fontId="24" fillId="3" borderId="34" xfId="0" applyFont="1" applyFill="1" applyBorder="1" applyAlignment="1">
      <alignment horizontal="center" vertical="center"/>
    </xf>
    <xf numFmtId="0" fontId="24" fillId="3" borderId="51" xfId="0" applyFont="1" applyFill="1" applyBorder="1" applyAlignment="1">
      <alignment horizontal="center" vertical="center"/>
    </xf>
    <xf numFmtId="0" fontId="25" fillId="3" borderId="53" xfId="0" applyFont="1" applyFill="1" applyBorder="1" applyAlignment="1">
      <alignment horizontal="center" vertical="center" shrinkToFit="1"/>
    </xf>
    <xf numFmtId="0" fontId="25" fillId="3" borderId="39" xfId="0" applyFont="1" applyFill="1" applyBorder="1" applyAlignment="1">
      <alignment horizontal="center" vertical="center" shrinkToFit="1"/>
    </xf>
    <xf numFmtId="0" fontId="25" fillId="3" borderId="54" xfId="0" applyFont="1" applyFill="1" applyBorder="1" applyAlignment="1">
      <alignment horizontal="center" vertical="center" shrinkToFit="1"/>
    </xf>
    <xf numFmtId="0" fontId="24" fillId="3" borderId="55" xfId="0" applyFont="1" applyFill="1" applyBorder="1" applyAlignment="1">
      <alignment horizontal="center" vertical="center" shrinkToFit="1"/>
    </xf>
    <xf numFmtId="0" fontId="24" fillId="3" borderId="56" xfId="0" applyFont="1" applyFill="1" applyBorder="1" applyAlignment="1">
      <alignment horizontal="center" vertical="center" shrinkToFit="1"/>
    </xf>
    <xf numFmtId="176" fontId="21" fillId="3" borderId="0" xfId="0" applyNumberFormat="1" applyFont="1" applyFill="1" applyAlignment="1" applyProtection="1">
      <alignment horizontal="right" vertical="center"/>
      <protection locked="0"/>
    </xf>
    <xf numFmtId="0" fontId="21" fillId="0" borderId="43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4" fillId="3" borderId="51" xfId="0" applyFont="1" applyFill="1" applyBorder="1" applyAlignment="1">
      <alignment horizontal="center" vertical="center" shrinkToFit="1"/>
    </xf>
    <xf numFmtId="0" fontId="24" fillId="3" borderId="53" xfId="0" applyFont="1" applyFill="1" applyBorder="1" applyAlignment="1">
      <alignment horizontal="center" vertical="center" shrinkToFit="1"/>
    </xf>
    <xf numFmtId="0" fontId="24" fillId="3" borderId="39" xfId="0" applyFont="1" applyFill="1" applyBorder="1" applyAlignment="1">
      <alignment horizontal="center" vertical="center" shrinkToFit="1"/>
    </xf>
    <xf numFmtId="0" fontId="24" fillId="3" borderId="40" xfId="0" applyFont="1" applyFill="1" applyBorder="1" applyAlignment="1">
      <alignment horizontal="center" vertical="center" shrinkToFit="1"/>
    </xf>
    <xf numFmtId="0" fontId="21" fillId="0" borderId="44" xfId="0" applyFont="1" applyBorder="1" applyAlignment="1">
      <alignment horizontal="center" vertical="center" shrinkToFit="1"/>
    </xf>
    <xf numFmtId="0" fontId="21" fillId="0" borderId="45" xfId="0" applyFont="1" applyBorder="1" applyAlignment="1">
      <alignment horizontal="center" vertical="center" shrinkToFit="1"/>
    </xf>
    <xf numFmtId="0" fontId="40" fillId="0" borderId="0" xfId="0" applyFont="1" applyAlignment="1">
      <alignment horizontal="center" vertical="center" shrinkToFit="1"/>
    </xf>
    <xf numFmtId="0" fontId="39" fillId="0" borderId="0" xfId="0" applyFont="1" applyAlignment="1">
      <alignment horizontal="center" vertical="center" shrinkToFit="1"/>
    </xf>
    <xf numFmtId="0" fontId="21" fillId="3" borderId="24" xfId="0" applyFont="1" applyFill="1" applyBorder="1" applyAlignment="1" applyProtection="1">
      <alignment horizontal="center" vertical="center"/>
      <protection locked="0"/>
    </xf>
    <xf numFmtId="0" fontId="24" fillId="3" borderId="0" xfId="0" applyFont="1" applyFill="1" applyAlignment="1">
      <alignment horizontal="center" vertical="center"/>
    </xf>
    <xf numFmtId="0" fontId="25" fillId="3" borderId="0" xfId="0" applyFont="1" applyFill="1" applyAlignment="1">
      <alignment horizontal="right" vertical="center"/>
    </xf>
    <xf numFmtId="176" fontId="21" fillId="3" borderId="0" xfId="0" applyNumberFormat="1" applyFont="1" applyFill="1" applyAlignment="1" applyProtection="1">
      <alignment horizontal="center" vertical="center"/>
      <protection locked="0"/>
    </xf>
    <xf numFmtId="49" fontId="21" fillId="3" borderId="47" xfId="0" applyNumberFormat="1" applyFont="1" applyFill="1" applyBorder="1" applyAlignment="1">
      <alignment horizontal="center" vertical="center" shrinkToFit="1"/>
    </xf>
    <xf numFmtId="49" fontId="21" fillId="3" borderId="0" xfId="0" applyNumberFormat="1" applyFont="1" applyFill="1" applyAlignment="1">
      <alignment horizontal="center" vertical="center" shrinkToFit="1"/>
    </xf>
    <xf numFmtId="49" fontId="21" fillId="3" borderId="13" xfId="0" applyNumberFormat="1" applyFont="1" applyFill="1" applyBorder="1" applyAlignment="1">
      <alignment horizontal="center" vertical="center" shrinkToFit="1"/>
    </xf>
    <xf numFmtId="49" fontId="21" fillId="3" borderId="29" xfId="0" applyNumberFormat="1" applyFont="1" applyFill="1" applyBorder="1" applyAlignment="1" applyProtection="1">
      <alignment horizontal="center" vertical="center" shrinkToFit="1"/>
      <protection locked="0"/>
    </xf>
    <xf numFmtId="49" fontId="21" fillId="3" borderId="73" xfId="0" applyNumberFormat="1" applyFont="1" applyFill="1" applyBorder="1" applyAlignment="1" applyProtection="1">
      <alignment horizontal="center" vertical="center" shrinkToFit="1"/>
      <protection locked="0"/>
    </xf>
    <xf numFmtId="49" fontId="21" fillId="3" borderId="78" xfId="0" applyNumberFormat="1" applyFont="1" applyFill="1" applyBorder="1" applyAlignment="1" applyProtection="1">
      <alignment horizontal="center" vertical="center" shrinkToFit="1"/>
      <protection locked="0"/>
    </xf>
    <xf numFmtId="0" fontId="21" fillId="3" borderId="36" xfId="0" applyFont="1" applyFill="1" applyBorder="1" applyAlignment="1">
      <alignment horizontal="center" vertical="center"/>
    </xf>
    <xf numFmtId="0" fontId="21" fillId="3" borderId="71" xfId="0" applyFont="1" applyFill="1" applyBorder="1" applyAlignment="1">
      <alignment horizontal="center" vertical="center"/>
    </xf>
    <xf numFmtId="0" fontId="21" fillId="3" borderId="76" xfId="0" applyFont="1" applyFill="1" applyBorder="1" applyAlignment="1">
      <alignment horizontal="center" vertical="center"/>
    </xf>
    <xf numFmtId="0" fontId="21" fillId="3" borderId="28" xfId="0" applyFont="1" applyFill="1" applyBorder="1" applyAlignment="1" applyProtection="1">
      <alignment horizontal="center" vertical="center" shrinkToFit="1"/>
      <protection locked="0"/>
    </xf>
    <xf numFmtId="0" fontId="21" fillId="3" borderId="29" xfId="0" applyFont="1" applyFill="1" applyBorder="1" applyAlignment="1" applyProtection="1">
      <alignment horizontal="center" vertical="center" shrinkToFit="1"/>
      <protection locked="0"/>
    </xf>
    <xf numFmtId="0" fontId="21" fillId="3" borderId="72" xfId="0" applyFont="1" applyFill="1" applyBorder="1" applyAlignment="1" applyProtection="1">
      <alignment horizontal="center" vertical="center" shrinkToFit="1"/>
      <protection locked="0"/>
    </xf>
    <xf numFmtId="0" fontId="21" fillId="3" borderId="73" xfId="0" applyFont="1" applyFill="1" applyBorder="1" applyAlignment="1" applyProtection="1">
      <alignment horizontal="center" vertical="center" shrinkToFit="1"/>
      <protection locked="0"/>
    </xf>
    <xf numFmtId="0" fontId="21" fillId="3" borderId="77" xfId="0" applyFont="1" applyFill="1" applyBorder="1" applyAlignment="1" applyProtection="1">
      <alignment horizontal="center" vertical="center" shrinkToFit="1"/>
      <protection locked="0"/>
    </xf>
    <xf numFmtId="0" fontId="21" fillId="3" borderId="78" xfId="0" applyFont="1" applyFill="1" applyBorder="1" applyAlignment="1" applyProtection="1">
      <alignment horizontal="center" vertical="center" shrinkToFit="1"/>
      <protection locked="0"/>
    </xf>
    <xf numFmtId="0" fontId="21" fillId="3" borderId="27" xfId="0" applyFont="1" applyFill="1" applyBorder="1" applyAlignment="1" applyProtection="1">
      <alignment horizontal="center" vertical="center" shrinkToFit="1"/>
      <protection locked="0"/>
    </xf>
    <xf numFmtId="0" fontId="21" fillId="3" borderId="74" xfId="0" applyFont="1" applyFill="1" applyBorder="1" applyAlignment="1" applyProtection="1">
      <alignment horizontal="center" vertical="center" shrinkToFit="1"/>
      <protection locked="0"/>
    </xf>
    <xf numFmtId="0" fontId="21" fillId="3" borderId="79" xfId="0" applyFont="1" applyFill="1" applyBorder="1" applyAlignment="1" applyProtection="1">
      <alignment horizontal="center" vertical="center" shrinkToFit="1"/>
      <protection locked="0"/>
    </xf>
    <xf numFmtId="49" fontId="21" fillId="3" borderId="28" xfId="0" applyNumberFormat="1" applyFont="1" applyFill="1" applyBorder="1" applyAlignment="1" applyProtection="1">
      <alignment horizontal="center" vertical="center" shrinkToFit="1"/>
      <protection locked="0"/>
    </xf>
    <xf numFmtId="49" fontId="21" fillId="3" borderId="72" xfId="0" applyNumberFormat="1" applyFont="1" applyFill="1" applyBorder="1" applyAlignment="1" applyProtection="1">
      <alignment horizontal="center" vertical="center" shrinkToFit="1"/>
      <protection locked="0"/>
    </xf>
    <xf numFmtId="49" fontId="21" fillId="3" borderId="77" xfId="0" applyNumberFormat="1" applyFont="1" applyFill="1" applyBorder="1" applyAlignment="1" applyProtection="1">
      <alignment horizontal="center" vertical="center" shrinkToFit="1"/>
      <protection locked="0"/>
    </xf>
    <xf numFmtId="49" fontId="21" fillId="3" borderId="47" xfId="0" applyNumberFormat="1" applyFont="1" applyFill="1" applyBorder="1" applyAlignment="1" applyProtection="1">
      <alignment horizontal="center" vertical="center" shrinkToFit="1"/>
      <protection locked="0"/>
    </xf>
    <xf numFmtId="49" fontId="21" fillId="3" borderId="0" xfId="0" applyNumberFormat="1" applyFont="1" applyFill="1" applyAlignment="1" applyProtection="1">
      <alignment horizontal="center" vertical="center" shrinkToFit="1"/>
      <protection locked="0"/>
    </xf>
    <xf numFmtId="49" fontId="21" fillId="3" borderId="13" xfId="0" applyNumberFormat="1" applyFont="1" applyFill="1" applyBorder="1" applyAlignment="1" applyProtection="1">
      <alignment horizontal="center" vertical="center" shrinkToFit="1"/>
      <protection locked="0"/>
    </xf>
    <xf numFmtId="49" fontId="21" fillId="3" borderId="68" xfId="0" applyNumberFormat="1" applyFont="1" applyFill="1" applyBorder="1" applyAlignment="1">
      <alignment horizontal="center" vertical="center" shrinkToFit="1"/>
    </xf>
    <xf numFmtId="49" fontId="21" fillId="3" borderId="66" xfId="0" applyNumberFormat="1" applyFont="1" applyFill="1" applyBorder="1" applyAlignment="1" applyProtection="1">
      <alignment horizontal="center" vertical="center" shrinkToFit="1"/>
      <protection locked="0"/>
    </xf>
    <xf numFmtId="0" fontId="21" fillId="3" borderId="64" xfId="0" applyFont="1" applyFill="1" applyBorder="1" applyAlignment="1">
      <alignment horizontal="center" vertical="center"/>
    </xf>
    <xf numFmtId="0" fontId="21" fillId="3" borderId="65" xfId="0" applyFont="1" applyFill="1" applyBorder="1" applyAlignment="1" applyProtection="1">
      <alignment horizontal="center" vertical="center" shrinkToFit="1"/>
      <protection locked="0"/>
    </xf>
    <xf numFmtId="0" fontId="21" fillId="3" borderId="66" xfId="0" applyFont="1" applyFill="1" applyBorder="1" applyAlignment="1" applyProtection="1">
      <alignment horizontal="center" vertical="center" shrinkToFit="1"/>
      <protection locked="0"/>
    </xf>
    <xf numFmtId="0" fontId="21" fillId="3" borderId="67" xfId="0" applyFont="1" applyFill="1" applyBorder="1" applyAlignment="1" applyProtection="1">
      <alignment horizontal="center" vertical="center" shrinkToFit="1"/>
      <protection locked="0"/>
    </xf>
    <xf numFmtId="49" fontId="21" fillId="3" borderId="65" xfId="0" applyNumberFormat="1" applyFont="1" applyFill="1" applyBorder="1" applyAlignment="1" applyProtection="1">
      <alignment horizontal="center" vertical="center" shrinkToFit="1"/>
      <protection locked="0"/>
    </xf>
    <xf numFmtId="49" fontId="21" fillId="3" borderId="68" xfId="0" applyNumberFormat="1" applyFont="1" applyFill="1" applyBorder="1" applyAlignment="1" applyProtection="1">
      <alignment horizontal="center" vertical="center" shrinkToFit="1"/>
      <protection locked="0"/>
    </xf>
    <xf numFmtId="0" fontId="21" fillId="3" borderId="53" xfId="0" applyFont="1" applyFill="1" applyBorder="1" applyAlignment="1">
      <alignment horizontal="center" vertical="center" shrinkToFit="1"/>
    </xf>
    <xf numFmtId="0" fontId="21" fillId="3" borderId="39" xfId="0" applyFont="1" applyFill="1" applyBorder="1" applyAlignment="1">
      <alignment horizontal="center" vertical="center" shrinkToFit="1"/>
    </xf>
    <xf numFmtId="0" fontId="21" fillId="3" borderId="54" xfId="0" applyFont="1" applyFill="1" applyBorder="1" applyAlignment="1">
      <alignment horizontal="center" vertical="center" shrinkToFit="1"/>
    </xf>
    <xf numFmtId="0" fontId="25" fillId="3" borderId="40" xfId="0" applyFont="1" applyFill="1" applyBorder="1" applyAlignment="1">
      <alignment horizontal="center" vertical="center" shrinkToFit="1"/>
    </xf>
    <xf numFmtId="0" fontId="21" fillId="3" borderId="40" xfId="0" applyFont="1" applyFill="1" applyBorder="1" applyAlignment="1">
      <alignment horizontal="center" vertical="center" shrinkToFit="1"/>
    </xf>
    <xf numFmtId="0" fontId="21" fillId="3" borderId="55" xfId="0" applyFont="1" applyFill="1" applyBorder="1" applyAlignment="1">
      <alignment horizontal="center" vertical="center" shrinkToFit="1"/>
    </xf>
    <xf numFmtId="0" fontId="21" fillId="3" borderId="34" xfId="0" applyFont="1" applyFill="1" applyBorder="1" applyAlignment="1">
      <alignment horizontal="center" vertical="center" shrinkToFit="1"/>
    </xf>
    <xf numFmtId="0" fontId="21" fillId="3" borderId="51" xfId="0" applyFont="1" applyFill="1" applyBorder="1" applyAlignment="1">
      <alignment horizontal="center" vertical="center" shrinkToFit="1"/>
    </xf>
    <xf numFmtId="0" fontId="39" fillId="3" borderId="0" xfId="0" applyFont="1" applyFill="1" applyAlignment="1">
      <alignment horizontal="center" vertical="center" shrinkToFit="1"/>
    </xf>
    <xf numFmtId="0" fontId="21" fillId="0" borderId="36" xfId="0" applyFont="1" applyFill="1" applyBorder="1" applyAlignment="1">
      <alignment horizontal="center" vertical="center"/>
    </xf>
    <xf numFmtId="0" fontId="21" fillId="0" borderId="71" xfId="0" applyFont="1" applyFill="1" applyBorder="1" applyAlignment="1">
      <alignment horizontal="center" vertical="center"/>
    </xf>
    <xf numFmtId="0" fontId="21" fillId="0" borderId="76" xfId="0" applyFont="1" applyFill="1" applyBorder="1" applyAlignment="1">
      <alignment horizontal="center" vertical="center"/>
    </xf>
    <xf numFmtId="0" fontId="21" fillId="0" borderId="28" xfId="0" applyFont="1" applyFill="1" applyBorder="1" applyAlignment="1" applyProtection="1">
      <alignment horizontal="center" vertical="center" shrinkToFit="1"/>
      <protection locked="0"/>
    </xf>
    <xf numFmtId="0" fontId="21" fillId="0" borderId="29" xfId="0" applyFont="1" applyFill="1" applyBorder="1" applyAlignment="1" applyProtection="1">
      <alignment horizontal="center" vertical="center" shrinkToFit="1"/>
      <protection locked="0"/>
    </xf>
    <xf numFmtId="0" fontId="21" fillId="0" borderId="72" xfId="0" applyFont="1" applyFill="1" applyBorder="1" applyAlignment="1" applyProtection="1">
      <alignment horizontal="center" vertical="center" shrinkToFit="1"/>
      <protection locked="0"/>
    </xf>
    <xf numFmtId="0" fontId="21" fillId="0" borderId="73" xfId="0" applyFont="1" applyFill="1" applyBorder="1" applyAlignment="1" applyProtection="1">
      <alignment horizontal="center" vertical="center" shrinkToFit="1"/>
      <protection locked="0"/>
    </xf>
    <xf numFmtId="0" fontId="21" fillId="0" borderId="77" xfId="0" applyFont="1" applyFill="1" applyBorder="1" applyAlignment="1" applyProtection="1">
      <alignment horizontal="center" vertical="center" shrinkToFit="1"/>
      <protection locked="0"/>
    </xf>
    <xf numFmtId="0" fontId="21" fillId="0" borderId="78" xfId="0" applyFont="1" applyFill="1" applyBorder="1" applyAlignment="1" applyProtection="1">
      <alignment horizontal="center" vertical="center" shrinkToFit="1"/>
      <protection locked="0"/>
    </xf>
    <xf numFmtId="0" fontId="21" fillId="0" borderId="27" xfId="0" applyFont="1" applyFill="1" applyBorder="1" applyAlignment="1" applyProtection="1">
      <alignment horizontal="center" vertical="center" shrinkToFit="1"/>
      <protection locked="0"/>
    </xf>
    <xf numFmtId="0" fontId="21" fillId="0" borderId="74" xfId="0" applyFont="1" applyFill="1" applyBorder="1" applyAlignment="1" applyProtection="1">
      <alignment horizontal="center" vertical="center" shrinkToFit="1"/>
      <protection locked="0"/>
    </xf>
    <xf numFmtId="0" fontId="21" fillId="0" borderId="79" xfId="0" applyFont="1" applyFill="1" applyBorder="1" applyAlignment="1" applyProtection="1">
      <alignment horizontal="center" vertical="center" shrinkToFit="1"/>
      <protection locked="0"/>
    </xf>
    <xf numFmtId="0" fontId="14" fillId="0" borderId="1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49" xfId="0" applyFont="1" applyBorder="1" applyAlignment="1">
      <alignment horizontal="center"/>
    </xf>
    <xf numFmtId="177" fontId="13" fillId="0" borderId="8" xfId="0" applyNumberFormat="1" applyFont="1" applyBorder="1" applyAlignment="1">
      <alignment horizontal="center"/>
    </xf>
    <xf numFmtId="177" fontId="37" fillId="0" borderId="13" xfId="0" applyNumberFormat="1" applyFont="1" applyBorder="1" applyAlignment="1">
      <alignment horizontal="center"/>
    </xf>
    <xf numFmtId="177" fontId="17" fillId="0" borderId="49" xfId="0" applyNumberFormat="1" applyFont="1" applyBorder="1" applyAlignment="1">
      <alignment horizontal="right" wrapText="1"/>
    </xf>
    <xf numFmtId="177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left" indent="2"/>
    </xf>
    <xf numFmtId="177" fontId="17" fillId="0" borderId="8" xfId="0" applyNumberFormat="1" applyFont="1" applyBorder="1" applyAlignment="1">
      <alignment horizontal="right" wrapText="1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1">
    <dxf>
      <font>
        <b/>
        <i/>
        <color auto="1"/>
      </font>
      <fill>
        <patternFill>
          <bgColor rgb="FFFE1806"/>
        </patternFill>
      </fill>
    </dxf>
  </dxfs>
  <tableStyles count="0" defaultTableStyle="TableStyleMedium2" defaultPivotStyle="PivotStyleLight16"/>
  <colors>
    <mruColors>
      <color rgb="FFFE18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1</xdr:row>
      <xdr:rowOff>9525</xdr:rowOff>
    </xdr:from>
    <xdr:to>
      <xdr:col>3</xdr:col>
      <xdr:colOff>323850</xdr:colOff>
      <xdr:row>8</xdr:row>
      <xdr:rowOff>219075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867400" y="257175"/>
          <a:ext cx="171450" cy="1581150"/>
        </a:xfrm>
        <a:prstGeom prst="rightBrac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66675</xdr:colOff>
      <xdr:row>0</xdr:row>
      <xdr:rowOff>28574</xdr:rowOff>
    </xdr:from>
    <xdr:to>
      <xdr:col>8</xdr:col>
      <xdr:colOff>1905</xdr:colOff>
      <xdr:row>21</xdr:row>
      <xdr:rowOff>91439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947535" y="28574"/>
          <a:ext cx="4286250" cy="4421505"/>
        </a:xfrm>
        <a:prstGeom prst="foldedCorner">
          <a:avLst>
            <a:gd name="adj" fmla="val 8103"/>
          </a:avLst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u="sng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注：このファイルは必ず</a:t>
          </a:r>
          <a:r>
            <a:rPr kumimoji="1" lang="en-US" altLang="ja-JP" sz="1400" u="sng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Excel</a:t>
          </a:r>
          <a:r>
            <a:rPr kumimoji="1" lang="ja-JP" altLang="en-US" sz="1400" u="sng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で開いてください。</a:t>
          </a:r>
          <a:endParaRPr kumimoji="1" lang="en-US" altLang="ja-JP" sz="1400" u="sng">
            <a:solidFill>
              <a:srgbClr val="FF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◆申込責任者の方へ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　要項の申込注意事項をよく読んでいただき、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　入力をお願いします。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　</a:t>
          </a:r>
          <a:r>
            <a:rPr kumimoji="1" lang="ja-JP" altLang="en-US" sz="1400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個人申込の場合はファイル名を陸協名ではなく</a:t>
          </a:r>
          <a:endParaRPr kumimoji="1" lang="en-US" altLang="ja-JP" sz="1400">
            <a:solidFill>
              <a:srgbClr val="FF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　個人名にしてください。</a:t>
          </a:r>
          <a:r>
            <a:rPr kumimoji="1" lang="en-US" altLang="ja-JP" sz="1400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【</a:t>
          </a:r>
          <a:r>
            <a:rPr kumimoji="1" lang="ja-JP" altLang="en-US" sz="1400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（個人名）</a:t>
          </a:r>
          <a:r>
            <a:rPr kumimoji="1" lang="en-US" altLang="ja-JP" sz="1400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】</a:t>
          </a:r>
        </a:p>
        <a:p>
          <a:pPr algn="l"/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◆山形大学医学部の方へ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　山形大学登録と山形市陸協登録に分けて申込をお願いします。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　リスト選択の所属名はそれぞれ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　「山形大</a:t>
          </a:r>
          <a:r>
            <a:rPr kumimoji="1" lang="en-US" altLang="ja-JP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(</a:t>
          </a:r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医</a:t>
          </a:r>
          <a:r>
            <a:rPr kumimoji="1" lang="en-US" altLang="ja-JP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)</a:t>
          </a:r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」「山形市陸協</a:t>
          </a:r>
          <a:r>
            <a:rPr kumimoji="1" lang="en-US" altLang="ja-JP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(</a:t>
          </a:r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医</a:t>
          </a:r>
          <a:r>
            <a:rPr kumimoji="1" lang="en-US" altLang="ja-JP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)</a:t>
          </a:r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」を選択して下さい。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en-US" altLang="ja-JP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※</a:t>
          </a:r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学連登録の方にお願い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　</a:t>
          </a:r>
          <a:r>
            <a:rPr kumimoji="1" lang="en-US" altLang="ja-JP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JAAF</a:t>
          </a:r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ｰ</a:t>
          </a:r>
          <a:r>
            <a:rPr kumimoji="1" lang="en-US" altLang="ja-JP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Start</a:t>
          </a:r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の登録で山形県登録の方にも登録番号を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　入力してください。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180974</xdr:colOff>
      <xdr:row>31</xdr:row>
      <xdr:rowOff>57150</xdr:rowOff>
    </xdr:from>
    <xdr:to>
      <xdr:col>13</xdr:col>
      <xdr:colOff>361949</xdr:colOff>
      <xdr:row>31</xdr:row>
      <xdr:rowOff>228600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667499" y="8715375"/>
          <a:ext cx="180975" cy="17145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12</xdr:col>
      <xdr:colOff>19051</xdr:colOff>
      <xdr:row>39</xdr:row>
      <xdr:rowOff>47625</xdr:rowOff>
    </xdr:from>
    <xdr:to>
      <xdr:col>12</xdr:col>
      <xdr:colOff>190501</xdr:colOff>
      <xdr:row>39</xdr:row>
      <xdr:rowOff>228600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6696076" y="10267950"/>
          <a:ext cx="171450" cy="18097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13</xdr:col>
      <xdr:colOff>180974</xdr:colOff>
      <xdr:row>71</xdr:row>
      <xdr:rowOff>57150</xdr:rowOff>
    </xdr:from>
    <xdr:to>
      <xdr:col>13</xdr:col>
      <xdr:colOff>361949</xdr:colOff>
      <xdr:row>71</xdr:row>
      <xdr:rowOff>228600</xdr:rowOff>
    </xdr:to>
    <xdr:sp macro="" textlink="">
      <xdr:nvSpPr>
        <xdr:cNvPr id="11" name="円/楕円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6667499" y="8715375"/>
          <a:ext cx="180975" cy="17145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12</xdr:col>
      <xdr:colOff>19051</xdr:colOff>
      <xdr:row>79</xdr:row>
      <xdr:rowOff>38100</xdr:rowOff>
    </xdr:from>
    <xdr:to>
      <xdr:col>12</xdr:col>
      <xdr:colOff>190501</xdr:colOff>
      <xdr:row>79</xdr:row>
      <xdr:rowOff>219075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6696076" y="20764500"/>
          <a:ext cx="171450" cy="18097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13</xdr:col>
      <xdr:colOff>180974</xdr:colOff>
      <xdr:row>111</xdr:row>
      <xdr:rowOff>57150</xdr:rowOff>
    </xdr:from>
    <xdr:to>
      <xdr:col>13</xdr:col>
      <xdr:colOff>361949</xdr:colOff>
      <xdr:row>111</xdr:row>
      <xdr:rowOff>228600</xdr:rowOff>
    </xdr:to>
    <xdr:sp macro="" textlink="">
      <xdr:nvSpPr>
        <xdr:cNvPr id="13" name="円/楕円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6667499" y="19221450"/>
          <a:ext cx="180975" cy="17145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12</xdr:col>
      <xdr:colOff>19051</xdr:colOff>
      <xdr:row>119</xdr:row>
      <xdr:rowOff>57150</xdr:rowOff>
    </xdr:from>
    <xdr:to>
      <xdr:col>12</xdr:col>
      <xdr:colOff>190501</xdr:colOff>
      <xdr:row>119</xdr:row>
      <xdr:rowOff>238125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6696076" y="31289625"/>
          <a:ext cx="171450" cy="18097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13</xdr:col>
      <xdr:colOff>180974</xdr:colOff>
      <xdr:row>151</xdr:row>
      <xdr:rowOff>57150</xdr:rowOff>
    </xdr:from>
    <xdr:to>
      <xdr:col>13</xdr:col>
      <xdr:colOff>361949</xdr:colOff>
      <xdr:row>151</xdr:row>
      <xdr:rowOff>228600</xdr:rowOff>
    </xdr:to>
    <xdr:sp macro="" textlink="">
      <xdr:nvSpPr>
        <xdr:cNvPr id="15" name="円/楕円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667499" y="29727525"/>
          <a:ext cx="180975" cy="17145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12</xdr:col>
      <xdr:colOff>9526</xdr:colOff>
      <xdr:row>159</xdr:row>
      <xdr:rowOff>47625</xdr:rowOff>
    </xdr:from>
    <xdr:to>
      <xdr:col>12</xdr:col>
      <xdr:colOff>180976</xdr:colOff>
      <xdr:row>159</xdr:row>
      <xdr:rowOff>228600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6686551" y="41786175"/>
          <a:ext cx="171450" cy="18097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180974</xdr:colOff>
      <xdr:row>42</xdr:row>
      <xdr:rowOff>57150</xdr:rowOff>
    </xdr:from>
    <xdr:to>
      <xdr:col>14</xdr:col>
      <xdr:colOff>361949</xdr:colOff>
      <xdr:row>42</xdr:row>
      <xdr:rowOff>228600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877049" y="8429625"/>
          <a:ext cx="180975" cy="17145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12</xdr:col>
      <xdr:colOff>161925</xdr:colOff>
      <xdr:row>50</xdr:row>
      <xdr:rowOff>47625</xdr:rowOff>
    </xdr:from>
    <xdr:to>
      <xdr:col>12</xdr:col>
      <xdr:colOff>333375</xdr:colOff>
      <xdr:row>50</xdr:row>
      <xdr:rowOff>228600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515100" y="9982200"/>
          <a:ext cx="171450" cy="18097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14</xdr:col>
      <xdr:colOff>180974</xdr:colOff>
      <xdr:row>81</xdr:row>
      <xdr:rowOff>57150</xdr:rowOff>
    </xdr:from>
    <xdr:to>
      <xdr:col>14</xdr:col>
      <xdr:colOff>361949</xdr:colOff>
      <xdr:row>81</xdr:row>
      <xdr:rowOff>228600</xdr:rowOff>
    </xdr:to>
    <xdr:sp macro="" textlink="">
      <xdr:nvSpPr>
        <xdr:cNvPr id="4" name="円/楕円 10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877049" y="18649950"/>
          <a:ext cx="180975" cy="17145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12</xdr:col>
      <xdr:colOff>161925</xdr:colOff>
      <xdr:row>89</xdr:row>
      <xdr:rowOff>47625</xdr:rowOff>
    </xdr:from>
    <xdr:to>
      <xdr:col>12</xdr:col>
      <xdr:colOff>333375</xdr:colOff>
      <xdr:row>89</xdr:row>
      <xdr:rowOff>228600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6515100" y="20202525"/>
          <a:ext cx="171450" cy="18097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12</xdr:col>
      <xdr:colOff>161925</xdr:colOff>
      <xdr:row>89</xdr:row>
      <xdr:rowOff>47625</xdr:rowOff>
    </xdr:from>
    <xdr:to>
      <xdr:col>12</xdr:col>
      <xdr:colOff>333375</xdr:colOff>
      <xdr:row>89</xdr:row>
      <xdr:rowOff>228600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6515100" y="20202525"/>
          <a:ext cx="171450" cy="18097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10</xdr:col>
      <xdr:colOff>542925</xdr:colOff>
      <xdr:row>25</xdr:row>
      <xdr:rowOff>133350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991350" y="171450"/>
          <a:ext cx="542925" cy="4248150"/>
        </a:xfrm>
        <a:prstGeom prst="rightBrace">
          <a:avLst>
            <a:gd name="adj1" fmla="val 51923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</xdr:col>
      <xdr:colOff>571500</xdr:colOff>
      <xdr:row>8</xdr:row>
      <xdr:rowOff>104775</xdr:rowOff>
    </xdr:from>
    <xdr:to>
      <xdr:col>11</xdr:col>
      <xdr:colOff>361950</xdr:colOff>
      <xdr:row>18</xdr:row>
      <xdr:rowOff>28575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7562850" y="1476375"/>
          <a:ext cx="476250" cy="1638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wordArtVertRtl" wrap="square" rtlCol="0" anchor="ctr"/>
        <a:lstStyle/>
        <a:p>
          <a:pPr algn="ctr"/>
          <a:r>
            <a:rPr kumimoji="1" lang="ja-JP" altLang="en-US" sz="2000"/>
            <a:t>個人１枚目</a:t>
          </a:r>
        </a:p>
      </xdr:txBody>
    </xdr:sp>
    <xdr:clientData/>
  </xdr:twoCellAnchor>
  <xdr:twoCellAnchor>
    <xdr:from>
      <xdr:col>10</xdr:col>
      <xdr:colOff>0</xdr:colOff>
      <xdr:row>26</xdr:row>
      <xdr:rowOff>0</xdr:rowOff>
    </xdr:from>
    <xdr:to>
      <xdr:col>10</xdr:col>
      <xdr:colOff>542925</xdr:colOff>
      <xdr:row>50</xdr:row>
      <xdr:rowOff>133350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6991350" y="4457700"/>
          <a:ext cx="542925" cy="4248150"/>
        </a:xfrm>
        <a:prstGeom prst="rightBrace">
          <a:avLst>
            <a:gd name="adj1" fmla="val 51923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</xdr:col>
      <xdr:colOff>571500</xdr:colOff>
      <xdr:row>33</xdr:row>
      <xdr:rowOff>104775</xdr:rowOff>
    </xdr:from>
    <xdr:to>
      <xdr:col>11</xdr:col>
      <xdr:colOff>361950</xdr:colOff>
      <xdr:row>43</xdr:row>
      <xdr:rowOff>28575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7562850" y="5762625"/>
          <a:ext cx="476250" cy="1638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wordArtVertRtl" wrap="square" rtlCol="0" anchor="ctr"/>
        <a:lstStyle/>
        <a:p>
          <a:pPr algn="ctr"/>
          <a:r>
            <a:rPr kumimoji="1" lang="ja-JP" altLang="en-US" sz="2000"/>
            <a:t>個人２枚目</a:t>
          </a:r>
        </a:p>
      </xdr:txBody>
    </xdr:sp>
    <xdr:clientData/>
  </xdr:twoCellAnchor>
  <xdr:twoCellAnchor>
    <xdr:from>
      <xdr:col>10</xdr:col>
      <xdr:colOff>0</xdr:colOff>
      <xdr:row>51</xdr:row>
      <xdr:rowOff>0</xdr:rowOff>
    </xdr:from>
    <xdr:to>
      <xdr:col>10</xdr:col>
      <xdr:colOff>542925</xdr:colOff>
      <xdr:row>75</xdr:row>
      <xdr:rowOff>133350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6991350" y="8743950"/>
          <a:ext cx="542925" cy="4248150"/>
        </a:xfrm>
        <a:prstGeom prst="rightBrace">
          <a:avLst>
            <a:gd name="adj1" fmla="val 51923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</xdr:col>
      <xdr:colOff>571500</xdr:colOff>
      <xdr:row>58</xdr:row>
      <xdr:rowOff>104775</xdr:rowOff>
    </xdr:from>
    <xdr:to>
      <xdr:col>11</xdr:col>
      <xdr:colOff>361950</xdr:colOff>
      <xdr:row>68</xdr:row>
      <xdr:rowOff>28575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7562850" y="10048875"/>
          <a:ext cx="476250" cy="1638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wordArtVertRtl" wrap="square" rtlCol="0" anchor="ctr"/>
        <a:lstStyle/>
        <a:p>
          <a:pPr algn="ctr"/>
          <a:r>
            <a:rPr kumimoji="1" lang="ja-JP" altLang="en-US" sz="2000"/>
            <a:t>個人３枚目</a:t>
          </a:r>
        </a:p>
      </xdr:txBody>
    </xdr:sp>
    <xdr:clientData/>
  </xdr:twoCellAnchor>
  <xdr:twoCellAnchor>
    <xdr:from>
      <xdr:col>10</xdr:col>
      <xdr:colOff>0</xdr:colOff>
      <xdr:row>76</xdr:row>
      <xdr:rowOff>0</xdr:rowOff>
    </xdr:from>
    <xdr:to>
      <xdr:col>10</xdr:col>
      <xdr:colOff>542925</xdr:colOff>
      <xdr:row>100</xdr:row>
      <xdr:rowOff>133350</xdr:rowOff>
    </xdr:to>
    <xdr:sp macro="" textlink="">
      <xdr:nvSpPr>
        <xdr:cNvPr id="8" name="右中かっこ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6991350" y="13030200"/>
          <a:ext cx="542925" cy="4248150"/>
        </a:xfrm>
        <a:prstGeom prst="rightBrace">
          <a:avLst>
            <a:gd name="adj1" fmla="val 51923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</xdr:col>
      <xdr:colOff>571500</xdr:colOff>
      <xdr:row>83</xdr:row>
      <xdr:rowOff>104775</xdr:rowOff>
    </xdr:from>
    <xdr:to>
      <xdr:col>11</xdr:col>
      <xdr:colOff>361950</xdr:colOff>
      <xdr:row>93</xdr:row>
      <xdr:rowOff>28575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7562850" y="14335125"/>
          <a:ext cx="476250" cy="1638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wordArtVertRtl" wrap="square" rtlCol="0" anchor="ctr"/>
        <a:lstStyle/>
        <a:p>
          <a:pPr algn="ctr"/>
          <a:r>
            <a:rPr kumimoji="1" lang="ja-JP" altLang="en-US" sz="2000"/>
            <a:t>個人４枚目</a:t>
          </a:r>
        </a:p>
      </xdr:txBody>
    </xdr:sp>
    <xdr:clientData/>
  </xdr:twoCellAnchor>
  <xdr:twoCellAnchor>
    <xdr:from>
      <xdr:col>10</xdr:col>
      <xdr:colOff>0</xdr:colOff>
      <xdr:row>100</xdr:row>
      <xdr:rowOff>171449</xdr:rowOff>
    </xdr:from>
    <xdr:to>
      <xdr:col>10</xdr:col>
      <xdr:colOff>542925</xdr:colOff>
      <xdr:row>136</xdr:row>
      <xdr:rowOff>161924</xdr:rowOff>
    </xdr:to>
    <xdr:sp macro="" textlink="">
      <xdr:nvSpPr>
        <xdr:cNvPr id="14" name="右中かっこ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6991350" y="17316449"/>
          <a:ext cx="542925" cy="6162675"/>
        </a:xfrm>
        <a:prstGeom prst="rightBrace">
          <a:avLst>
            <a:gd name="adj1" fmla="val 51923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</xdr:col>
      <xdr:colOff>676275</xdr:colOff>
      <xdr:row>115</xdr:row>
      <xdr:rowOff>104775</xdr:rowOff>
    </xdr:from>
    <xdr:to>
      <xdr:col>11</xdr:col>
      <xdr:colOff>466725</xdr:colOff>
      <xdr:row>123</xdr:row>
      <xdr:rowOff>133350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7667625" y="19821525"/>
          <a:ext cx="476250" cy="1400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wordArtVertRtl" wrap="square" rtlCol="0" anchor="ctr"/>
        <a:lstStyle/>
        <a:p>
          <a:pPr algn="ctr"/>
          <a:r>
            <a:rPr kumimoji="1" lang="ja-JP" altLang="en-US" sz="2000"/>
            <a:t>リレー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F301"/>
  <sheetViews>
    <sheetView tabSelected="1" view="pageBreakPreview" zoomScaleNormal="100" zoomScaleSheetLayoutView="100" workbookViewId="0">
      <selection activeCell="K13" sqref="K13"/>
    </sheetView>
  </sheetViews>
  <sheetFormatPr defaultColWidth="9" defaultRowHeight="13.2" x14ac:dyDescent="0.2"/>
  <cols>
    <col min="1" max="1" width="26.33203125" customWidth="1"/>
    <col min="2" max="2" width="11.21875" customWidth="1"/>
    <col min="3" max="3" width="37.33203125" customWidth="1"/>
    <col min="4" max="4" width="25.44140625" customWidth="1"/>
    <col min="5" max="5" width="17.21875" customWidth="1"/>
    <col min="6" max="6" width="28.21875" customWidth="1"/>
  </cols>
  <sheetData>
    <row r="1" spans="1:6" ht="19.5" customHeight="1" thickBot="1" x14ac:dyDescent="0.25">
      <c r="A1" s="209" t="s">
        <v>291</v>
      </c>
      <c r="B1" s="209"/>
      <c r="C1" s="209"/>
    </row>
    <row r="2" spans="1:6" ht="18" customHeight="1" x14ac:dyDescent="0.2">
      <c r="A2" s="210" t="s">
        <v>286</v>
      </c>
      <c r="B2" s="211"/>
      <c r="C2" s="74"/>
      <c r="D2" s="219" t="s">
        <v>332</v>
      </c>
    </row>
    <row r="3" spans="1:6" ht="18" customHeight="1" x14ac:dyDescent="0.2">
      <c r="A3" s="211" t="s">
        <v>337</v>
      </c>
      <c r="B3" s="213"/>
      <c r="C3" s="86"/>
      <c r="D3" s="220"/>
      <c r="E3" s="88" t="s">
        <v>336</v>
      </c>
    </row>
    <row r="4" spans="1:6" ht="18" customHeight="1" x14ac:dyDescent="0.2">
      <c r="A4" s="210" t="s">
        <v>333</v>
      </c>
      <c r="B4" s="211"/>
      <c r="C4" s="75"/>
      <c r="D4" s="220"/>
      <c r="E4" s="88" t="s">
        <v>334</v>
      </c>
    </row>
    <row r="5" spans="1:6" ht="18" customHeight="1" x14ac:dyDescent="0.2">
      <c r="A5" s="210" t="s">
        <v>261</v>
      </c>
      <c r="B5" s="211"/>
      <c r="C5" s="75"/>
      <c r="D5" s="220"/>
      <c r="E5" s="88" t="s">
        <v>335</v>
      </c>
    </row>
    <row r="6" spans="1:6" ht="18" customHeight="1" x14ac:dyDescent="0.2">
      <c r="A6" s="210" t="s">
        <v>262</v>
      </c>
      <c r="B6" s="211"/>
      <c r="C6" s="75"/>
      <c r="D6" s="220"/>
    </row>
    <row r="7" spans="1:6" ht="18" customHeight="1" x14ac:dyDescent="0.2">
      <c r="A7" s="210" t="s">
        <v>287</v>
      </c>
      <c r="B7" s="211"/>
      <c r="C7" s="75"/>
      <c r="D7" s="220"/>
    </row>
    <row r="8" spans="1:6" ht="18" customHeight="1" x14ac:dyDescent="0.2">
      <c r="A8" s="210" t="s">
        <v>288</v>
      </c>
      <c r="B8" s="211"/>
      <c r="C8" s="75"/>
      <c r="D8" s="220"/>
    </row>
    <row r="9" spans="1:6" ht="18" customHeight="1" thickBot="1" x14ac:dyDescent="0.25">
      <c r="A9" s="210" t="s">
        <v>289</v>
      </c>
      <c r="B9" s="211"/>
      <c r="C9" s="84"/>
      <c r="D9" s="220"/>
    </row>
    <row r="10" spans="1:6" ht="18" customHeight="1" x14ac:dyDescent="0.2">
      <c r="A10" s="210" t="s">
        <v>263</v>
      </c>
      <c r="B10" s="76" t="s">
        <v>264</v>
      </c>
      <c r="C10" s="165">
        <f>kyougisha転記用!P2</f>
        <v>0</v>
      </c>
      <c r="D10" s="217" t="s">
        <v>285</v>
      </c>
    </row>
    <row r="11" spans="1:6" ht="18" customHeight="1" x14ac:dyDescent="0.2">
      <c r="A11" s="210"/>
      <c r="B11" s="76" t="s">
        <v>265</v>
      </c>
      <c r="C11" s="166">
        <f>kyougisha転記用!S2</f>
        <v>0</v>
      </c>
      <c r="D11" s="217"/>
    </row>
    <row r="12" spans="1:6" ht="18" customHeight="1" x14ac:dyDescent="0.2">
      <c r="A12" s="210"/>
      <c r="B12" s="76" t="s">
        <v>266</v>
      </c>
      <c r="C12" s="167">
        <f>C10+C11</f>
        <v>0</v>
      </c>
      <c r="D12" s="217"/>
      <c r="E12" s="77"/>
      <c r="F12" s="77"/>
    </row>
    <row r="13" spans="1:6" ht="18" customHeight="1" x14ac:dyDescent="0.2">
      <c r="A13" s="222" t="s">
        <v>1222</v>
      </c>
      <c r="B13" s="76" t="s">
        <v>264</v>
      </c>
      <c r="C13" s="166">
        <f>'申込書（個人種目）'!Q3+'申込書（個人種目）'!Q43+'申込書（個人種目）'!Q83+'申込書（個人種目）'!Q123</f>
        <v>0</v>
      </c>
      <c r="D13" s="217"/>
      <c r="E13" s="77"/>
      <c r="F13" s="77"/>
    </row>
    <row r="14" spans="1:6" ht="18" customHeight="1" x14ac:dyDescent="0.2">
      <c r="A14" s="210"/>
      <c r="B14" s="76" t="s">
        <v>265</v>
      </c>
      <c r="C14" s="166">
        <f>'申込書（個人種目）'!Q4+'申込書（個人種目）'!Q44+'申込書（個人種目）'!Q84+'申込書（個人種目）'!Q124</f>
        <v>0</v>
      </c>
      <c r="D14" s="217"/>
    </row>
    <row r="15" spans="1:6" ht="18" customHeight="1" x14ac:dyDescent="0.2">
      <c r="A15" s="210"/>
      <c r="B15" s="76" t="s">
        <v>266</v>
      </c>
      <c r="C15" s="167">
        <f>C13+C14</f>
        <v>0</v>
      </c>
      <c r="D15" s="217"/>
    </row>
    <row r="16" spans="1:6" ht="18" hidden="1" customHeight="1" x14ac:dyDescent="0.2">
      <c r="A16" s="214" t="s">
        <v>1223</v>
      </c>
      <c r="B16" s="76" t="s">
        <v>264</v>
      </c>
      <c r="C16" s="166">
        <f>'申込書（リレー種目）'!$R$3</f>
        <v>0</v>
      </c>
      <c r="D16" s="123"/>
    </row>
    <row r="17" spans="1:4" ht="18" hidden="1" customHeight="1" x14ac:dyDescent="0.2">
      <c r="A17" s="215"/>
      <c r="B17" s="76" t="s">
        <v>265</v>
      </c>
      <c r="C17" s="166">
        <f>'申込書（リレー種目）'!$R$4</f>
        <v>0</v>
      </c>
      <c r="D17" s="123"/>
    </row>
    <row r="18" spans="1:4" ht="18" customHeight="1" x14ac:dyDescent="0.2">
      <c r="A18" s="215"/>
      <c r="B18" s="76" t="s">
        <v>1331</v>
      </c>
      <c r="C18" s="166">
        <f>'申込書（リレー種目）'!$R$5</f>
        <v>0</v>
      </c>
      <c r="D18" s="123"/>
    </row>
    <row r="19" spans="1:4" ht="18" customHeight="1" x14ac:dyDescent="0.2">
      <c r="A19" s="216"/>
      <c r="B19" s="76" t="s">
        <v>266</v>
      </c>
      <c r="C19" s="167">
        <f>SUM(C16:C18)</f>
        <v>0</v>
      </c>
      <c r="D19" s="123"/>
    </row>
    <row r="20" spans="1:4" ht="18" customHeight="1" x14ac:dyDescent="0.2">
      <c r="A20" s="78"/>
      <c r="B20" s="79"/>
      <c r="C20" s="80"/>
      <c r="D20" s="81"/>
    </row>
    <row r="21" spans="1:4" ht="18" customHeight="1" x14ac:dyDescent="0.2">
      <c r="A21" s="221" t="s">
        <v>2</v>
      </c>
      <c r="B21" s="221"/>
      <c r="C21" s="82" t="s">
        <v>252</v>
      </c>
      <c r="D21" s="218" t="s">
        <v>290</v>
      </c>
    </row>
    <row r="22" spans="1:4" ht="18" customHeight="1" x14ac:dyDescent="0.2">
      <c r="A22" s="212"/>
      <c r="B22" s="212"/>
      <c r="C22" s="73"/>
      <c r="D22" s="218"/>
    </row>
    <row r="23" spans="1:4" ht="18" customHeight="1" x14ac:dyDescent="0.2">
      <c r="A23" s="212"/>
      <c r="B23" s="212"/>
      <c r="C23" s="73"/>
      <c r="D23" s="218"/>
    </row>
    <row r="24" spans="1:4" ht="18" customHeight="1" x14ac:dyDescent="0.2">
      <c r="A24" s="212"/>
      <c r="B24" s="212"/>
      <c r="C24" s="73"/>
      <c r="D24" s="218"/>
    </row>
    <row r="25" spans="1:4" ht="18" customHeight="1" x14ac:dyDescent="0.2">
      <c r="A25" s="212"/>
      <c r="B25" s="212"/>
      <c r="C25" s="73"/>
      <c r="D25" s="218"/>
    </row>
    <row r="26" spans="1:4" ht="18" customHeight="1" x14ac:dyDescent="0.2">
      <c r="A26" s="212"/>
      <c r="B26" s="212"/>
      <c r="C26" s="73"/>
      <c r="D26" s="218"/>
    </row>
    <row r="27" spans="1:4" ht="18" customHeight="1" x14ac:dyDescent="0.2">
      <c r="D27" s="83"/>
    </row>
    <row r="28" spans="1:4" x14ac:dyDescent="0.2">
      <c r="C28" s="87"/>
    </row>
    <row r="29" spans="1:4" x14ac:dyDescent="0.2">
      <c r="C29" s="47"/>
    </row>
    <row r="30" spans="1:4" x14ac:dyDescent="0.2">
      <c r="C30" s="47"/>
    </row>
    <row r="31" spans="1:4" x14ac:dyDescent="0.2">
      <c r="C31" s="47"/>
    </row>
    <row r="32" spans="1:4" x14ac:dyDescent="0.2">
      <c r="C32" s="47"/>
    </row>
    <row r="33" spans="3:3" x14ac:dyDescent="0.2">
      <c r="C33" s="47"/>
    </row>
    <row r="34" spans="3:3" x14ac:dyDescent="0.2">
      <c r="C34" s="47"/>
    </row>
    <row r="35" spans="3:3" x14ac:dyDescent="0.2">
      <c r="C35" s="47"/>
    </row>
    <row r="36" spans="3:3" x14ac:dyDescent="0.2">
      <c r="C36" s="47"/>
    </row>
    <row r="37" spans="3:3" x14ac:dyDescent="0.2">
      <c r="C37" s="47"/>
    </row>
    <row r="38" spans="3:3" x14ac:dyDescent="0.2">
      <c r="C38" s="47"/>
    </row>
    <row r="39" spans="3:3" x14ac:dyDescent="0.2">
      <c r="C39" s="47"/>
    </row>
    <row r="40" spans="3:3" x14ac:dyDescent="0.2">
      <c r="C40" s="47"/>
    </row>
    <row r="41" spans="3:3" x14ac:dyDescent="0.2">
      <c r="C41" s="47"/>
    </row>
    <row r="42" spans="3:3" x14ac:dyDescent="0.2">
      <c r="C42" s="47"/>
    </row>
    <row r="43" spans="3:3" x14ac:dyDescent="0.2">
      <c r="C43" s="47"/>
    </row>
    <row r="44" spans="3:3" x14ac:dyDescent="0.2">
      <c r="C44" s="47"/>
    </row>
    <row r="45" spans="3:3" x14ac:dyDescent="0.2">
      <c r="C45" s="47"/>
    </row>
    <row r="46" spans="3:3" x14ac:dyDescent="0.2">
      <c r="C46" s="47"/>
    </row>
    <row r="47" spans="3:3" x14ac:dyDescent="0.2">
      <c r="C47" s="47"/>
    </row>
    <row r="48" spans="3:3" x14ac:dyDescent="0.2">
      <c r="C48" s="47"/>
    </row>
    <row r="49" spans="3:3" x14ac:dyDescent="0.2">
      <c r="C49" s="47"/>
    </row>
    <row r="50" spans="3:3" x14ac:dyDescent="0.2">
      <c r="C50" s="47"/>
    </row>
    <row r="51" spans="3:3" x14ac:dyDescent="0.2">
      <c r="C51" s="47"/>
    </row>
    <row r="52" spans="3:3" x14ac:dyDescent="0.2">
      <c r="C52" s="47"/>
    </row>
    <row r="53" spans="3:3" x14ac:dyDescent="0.2">
      <c r="C53" s="47"/>
    </row>
    <row r="54" spans="3:3" x14ac:dyDescent="0.2">
      <c r="C54" s="47"/>
    </row>
    <row r="55" spans="3:3" x14ac:dyDescent="0.2">
      <c r="C55" s="47"/>
    </row>
    <row r="56" spans="3:3" x14ac:dyDescent="0.2">
      <c r="C56" s="47"/>
    </row>
    <row r="57" spans="3:3" x14ac:dyDescent="0.2">
      <c r="C57" s="47"/>
    </row>
    <row r="58" spans="3:3" x14ac:dyDescent="0.2">
      <c r="C58" s="47"/>
    </row>
    <row r="59" spans="3:3" x14ac:dyDescent="0.2">
      <c r="C59" s="47"/>
    </row>
    <row r="60" spans="3:3" x14ac:dyDescent="0.2">
      <c r="C60" s="47"/>
    </row>
    <row r="61" spans="3:3" x14ac:dyDescent="0.2">
      <c r="C61" s="47"/>
    </row>
    <row r="62" spans="3:3" x14ac:dyDescent="0.2">
      <c r="C62" s="47"/>
    </row>
    <row r="63" spans="3:3" x14ac:dyDescent="0.2">
      <c r="C63" s="47"/>
    </row>
    <row r="64" spans="3:3" x14ac:dyDescent="0.2">
      <c r="C64" s="47"/>
    </row>
    <row r="65" spans="3:3" x14ac:dyDescent="0.2">
      <c r="C65" s="47"/>
    </row>
    <row r="66" spans="3:3" x14ac:dyDescent="0.2">
      <c r="C66" s="47"/>
    </row>
    <row r="67" spans="3:3" x14ac:dyDescent="0.2">
      <c r="C67" s="47"/>
    </row>
    <row r="68" spans="3:3" x14ac:dyDescent="0.2">
      <c r="C68" s="47"/>
    </row>
    <row r="69" spans="3:3" x14ac:dyDescent="0.2">
      <c r="C69" s="47"/>
    </row>
    <row r="70" spans="3:3" x14ac:dyDescent="0.2">
      <c r="C70" s="47"/>
    </row>
    <row r="71" spans="3:3" x14ac:dyDescent="0.2">
      <c r="C71" s="47"/>
    </row>
    <row r="72" spans="3:3" x14ac:dyDescent="0.2">
      <c r="C72" s="47"/>
    </row>
    <row r="73" spans="3:3" x14ac:dyDescent="0.2">
      <c r="C73" s="47"/>
    </row>
    <row r="74" spans="3:3" x14ac:dyDescent="0.2">
      <c r="C74" s="47"/>
    </row>
    <row r="75" spans="3:3" x14ac:dyDescent="0.2">
      <c r="C75" s="47"/>
    </row>
    <row r="76" spans="3:3" x14ac:dyDescent="0.2">
      <c r="C76" s="47"/>
    </row>
    <row r="77" spans="3:3" x14ac:dyDescent="0.2">
      <c r="C77" s="47"/>
    </row>
    <row r="78" spans="3:3" x14ac:dyDescent="0.2">
      <c r="C78" s="47"/>
    </row>
    <row r="79" spans="3:3" x14ac:dyDescent="0.2">
      <c r="C79" s="47"/>
    </row>
    <row r="80" spans="3:3" x14ac:dyDescent="0.2">
      <c r="C80" s="47"/>
    </row>
    <row r="81" spans="3:3" x14ac:dyDescent="0.2">
      <c r="C81" s="47"/>
    </row>
    <row r="82" spans="3:3" x14ac:dyDescent="0.2">
      <c r="C82" s="47"/>
    </row>
    <row r="83" spans="3:3" x14ac:dyDescent="0.2">
      <c r="C83" s="47"/>
    </row>
    <row r="84" spans="3:3" x14ac:dyDescent="0.2">
      <c r="C84" s="47"/>
    </row>
    <row r="85" spans="3:3" x14ac:dyDescent="0.2">
      <c r="C85" s="47"/>
    </row>
    <row r="86" spans="3:3" x14ac:dyDescent="0.2">
      <c r="C86" s="47"/>
    </row>
    <row r="87" spans="3:3" x14ac:dyDescent="0.2">
      <c r="C87" s="47"/>
    </row>
    <row r="88" spans="3:3" x14ac:dyDescent="0.2">
      <c r="C88" s="47"/>
    </row>
    <row r="89" spans="3:3" x14ac:dyDescent="0.2">
      <c r="C89" s="47"/>
    </row>
    <row r="90" spans="3:3" x14ac:dyDescent="0.2">
      <c r="C90" s="47"/>
    </row>
    <row r="91" spans="3:3" x14ac:dyDescent="0.2">
      <c r="C91" s="47"/>
    </row>
    <row r="93" spans="3:3" x14ac:dyDescent="0.2">
      <c r="C93" s="47"/>
    </row>
    <row r="94" spans="3:3" x14ac:dyDescent="0.2">
      <c r="C94" s="47"/>
    </row>
    <row r="95" spans="3:3" x14ac:dyDescent="0.2">
      <c r="C95" s="47"/>
    </row>
    <row r="96" spans="3:3" x14ac:dyDescent="0.2">
      <c r="C96" s="47"/>
    </row>
    <row r="97" spans="3:3" x14ac:dyDescent="0.2">
      <c r="C97" s="47"/>
    </row>
    <row r="98" spans="3:3" x14ac:dyDescent="0.2">
      <c r="C98" s="47"/>
    </row>
    <row r="99" spans="3:3" x14ac:dyDescent="0.2">
      <c r="C99" s="47"/>
    </row>
    <row r="100" spans="3:3" x14ac:dyDescent="0.2">
      <c r="C100" s="47"/>
    </row>
    <row r="101" spans="3:3" x14ac:dyDescent="0.2">
      <c r="C101" s="47"/>
    </row>
    <row r="102" spans="3:3" x14ac:dyDescent="0.2">
      <c r="C102" s="47"/>
    </row>
    <row r="103" spans="3:3" x14ac:dyDescent="0.2">
      <c r="C103" s="47"/>
    </row>
    <row r="104" spans="3:3" x14ac:dyDescent="0.2">
      <c r="C104" s="47"/>
    </row>
    <row r="105" spans="3:3" x14ac:dyDescent="0.2">
      <c r="C105" s="47"/>
    </row>
    <row r="106" spans="3:3" x14ac:dyDescent="0.2">
      <c r="C106" s="47"/>
    </row>
    <row r="107" spans="3:3" x14ac:dyDescent="0.2">
      <c r="C107" s="47"/>
    </row>
    <row r="108" spans="3:3" x14ac:dyDescent="0.2">
      <c r="C108" s="47"/>
    </row>
    <row r="109" spans="3:3" x14ac:dyDescent="0.2">
      <c r="C109" s="47"/>
    </row>
    <row r="110" spans="3:3" x14ac:dyDescent="0.2">
      <c r="C110" s="47"/>
    </row>
    <row r="111" spans="3:3" x14ac:dyDescent="0.2">
      <c r="C111" s="47"/>
    </row>
    <row r="112" spans="3:3" x14ac:dyDescent="0.2">
      <c r="C112" s="47"/>
    </row>
    <row r="113" spans="3:3" x14ac:dyDescent="0.2">
      <c r="C113" s="47"/>
    </row>
    <row r="114" spans="3:3" x14ac:dyDescent="0.2">
      <c r="C114" s="47"/>
    </row>
    <row r="115" spans="3:3" x14ac:dyDescent="0.2">
      <c r="C115" s="47"/>
    </row>
    <row r="116" spans="3:3" x14ac:dyDescent="0.2">
      <c r="C116" s="47"/>
    </row>
    <row r="117" spans="3:3" x14ac:dyDescent="0.2">
      <c r="C117" s="47"/>
    </row>
    <row r="118" spans="3:3" x14ac:dyDescent="0.2">
      <c r="C118" s="47"/>
    </row>
    <row r="119" spans="3:3" x14ac:dyDescent="0.2">
      <c r="C119" s="47"/>
    </row>
    <row r="120" spans="3:3" x14ac:dyDescent="0.2">
      <c r="C120" s="47"/>
    </row>
    <row r="121" spans="3:3" x14ac:dyDescent="0.2">
      <c r="C121" s="47"/>
    </row>
    <row r="122" spans="3:3" x14ac:dyDescent="0.2">
      <c r="C122" s="47"/>
    </row>
    <row r="123" spans="3:3" x14ac:dyDescent="0.2">
      <c r="C123" s="47"/>
    </row>
    <row r="124" spans="3:3" x14ac:dyDescent="0.2">
      <c r="C124" s="47"/>
    </row>
    <row r="125" spans="3:3" x14ac:dyDescent="0.2">
      <c r="C125" s="47"/>
    </row>
    <row r="126" spans="3:3" x14ac:dyDescent="0.2">
      <c r="C126" s="47"/>
    </row>
    <row r="127" spans="3:3" x14ac:dyDescent="0.2">
      <c r="C127" s="47"/>
    </row>
    <row r="128" spans="3:3" x14ac:dyDescent="0.2">
      <c r="C128" s="47"/>
    </row>
    <row r="129" spans="3:3" x14ac:dyDescent="0.2">
      <c r="C129" s="47"/>
    </row>
    <row r="130" spans="3:3" x14ac:dyDescent="0.2">
      <c r="C130" s="47"/>
    </row>
    <row r="131" spans="3:3" x14ac:dyDescent="0.2">
      <c r="C131" s="47"/>
    </row>
    <row r="132" spans="3:3" x14ac:dyDescent="0.2">
      <c r="C132" s="47"/>
    </row>
    <row r="133" spans="3:3" x14ac:dyDescent="0.2">
      <c r="C133" s="47"/>
    </row>
    <row r="134" spans="3:3" x14ac:dyDescent="0.2">
      <c r="C134" s="47"/>
    </row>
    <row r="135" spans="3:3" x14ac:dyDescent="0.2">
      <c r="C135" s="47"/>
    </row>
    <row r="136" spans="3:3" x14ac:dyDescent="0.2">
      <c r="C136" s="47"/>
    </row>
    <row r="137" spans="3:3" x14ac:dyDescent="0.2">
      <c r="C137" s="47"/>
    </row>
    <row r="138" spans="3:3" x14ac:dyDescent="0.2">
      <c r="C138" s="19"/>
    </row>
    <row r="139" spans="3:3" x14ac:dyDescent="0.2">
      <c r="C139" s="47"/>
    </row>
    <row r="140" spans="3:3" x14ac:dyDescent="0.2">
      <c r="C140" s="47"/>
    </row>
    <row r="141" spans="3:3" x14ac:dyDescent="0.2">
      <c r="C141" s="47"/>
    </row>
    <row r="142" spans="3:3" x14ac:dyDescent="0.2">
      <c r="C142" s="47"/>
    </row>
    <row r="143" spans="3:3" x14ac:dyDescent="0.2">
      <c r="C143" s="47"/>
    </row>
    <row r="144" spans="3:3" x14ac:dyDescent="0.2">
      <c r="C144" s="47"/>
    </row>
    <row r="145" spans="3:3" x14ac:dyDescent="0.2">
      <c r="C145" s="47"/>
    </row>
    <row r="146" spans="3:3" x14ac:dyDescent="0.2">
      <c r="C146" s="47"/>
    </row>
    <row r="147" spans="3:3" x14ac:dyDescent="0.2">
      <c r="C147" s="47"/>
    </row>
    <row r="148" spans="3:3" x14ac:dyDescent="0.2">
      <c r="C148" s="47"/>
    </row>
    <row r="149" spans="3:3" x14ac:dyDescent="0.2">
      <c r="C149" s="47"/>
    </row>
    <row r="150" spans="3:3" x14ac:dyDescent="0.2">
      <c r="C150" s="47"/>
    </row>
    <row r="151" spans="3:3" x14ac:dyDescent="0.2">
      <c r="C151" s="47"/>
    </row>
    <row r="152" spans="3:3" x14ac:dyDescent="0.2">
      <c r="C152" s="47"/>
    </row>
    <row r="153" spans="3:3" x14ac:dyDescent="0.2">
      <c r="C153" s="47"/>
    </row>
    <row r="154" spans="3:3" x14ac:dyDescent="0.2">
      <c r="C154" s="47"/>
    </row>
    <row r="155" spans="3:3" x14ac:dyDescent="0.2">
      <c r="C155" s="47"/>
    </row>
    <row r="156" spans="3:3" x14ac:dyDescent="0.2">
      <c r="C156" s="47"/>
    </row>
    <row r="157" spans="3:3" x14ac:dyDescent="0.2">
      <c r="C157" s="47"/>
    </row>
    <row r="158" spans="3:3" x14ac:dyDescent="0.2">
      <c r="C158" s="47"/>
    </row>
    <row r="159" spans="3:3" x14ac:dyDescent="0.2">
      <c r="C159" s="47"/>
    </row>
    <row r="160" spans="3:3" x14ac:dyDescent="0.2">
      <c r="C160" s="47"/>
    </row>
    <row r="161" spans="3:3" x14ac:dyDescent="0.2">
      <c r="C161" s="47"/>
    </row>
    <row r="162" spans="3:3" x14ac:dyDescent="0.2">
      <c r="C162" s="47"/>
    </row>
    <row r="163" spans="3:3" x14ac:dyDescent="0.2">
      <c r="C163" s="47"/>
    </row>
    <row r="164" spans="3:3" x14ac:dyDescent="0.2">
      <c r="C164" s="47"/>
    </row>
    <row r="165" spans="3:3" x14ac:dyDescent="0.2">
      <c r="C165" s="47"/>
    </row>
    <row r="166" spans="3:3" x14ac:dyDescent="0.2">
      <c r="C166" s="47"/>
    </row>
    <row r="167" spans="3:3" x14ac:dyDescent="0.2">
      <c r="C167" s="47"/>
    </row>
    <row r="168" spans="3:3" x14ac:dyDescent="0.2">
      <c r="C168" s="47"/>
    </row>
    <row r="169" spans="3:3" x14ac:dyDescent="0.2">
      <c r="C169" s="47"/>
    </row>
    <row r="170" spans="3:3" x14ac:dyDescent="0.2">
      <c r="C170" s="47"/>
    </row>
    <row r="171" spans="3:3" x14ac:dyDescent="0.2">
      <c r="C171" s="47"/>
    </row>
    <row r="172" spans="3:3" x14ac:dyDescent="0.2">
      <c r="C172" s="47"/>
    </row>
    <row r="173" spans="3:3" x14ac:dyDescent="0.2">
      <c r="C173" s="47"/>
    </row>
    <row r="174" spans="3:3" x14ac:dyDescent="0.2">
      <c r="C174" s="47"/>
    </row>
    <row r="175" spans="3:3" x14ac:dyDescent="0.2">
      <c r="C175" s="47"/>
    </row>
    <row r="176" spans="3:3" x14ac:dyDescent="0.2">
      <c r="C176" s="47"/>
    </row>
    <row r="177" spans="3:3" x14ac:dyDescent="0.2">
      <c r="C177" s="47"/>
    </row>
    <row r="178" spans="3:3" x14ac:dyDescent="0.2">
      <c r="C178" s="47"/>
    </row>
    <row r="179" spans="3:3" x14ac:dyDescent="0.2">
      <c r="C179" s="47"/>
    </row>
    <row r="180" spans="3:3" x14ac:dyDescent="0.2">
      <c r="C180" s="47"/>
    </row>
    <row r="181" spans="3:3" x14ac:dyDescent="0.2">
      <c r="C181" s="47"/>
    </row>
    <row r="182" spans="3:3" x14ac:dyDescent="0.2">
      <c r="C182" s="47"/>
    </row>
    <row r="183" spans="3:3" x14ac:dyDescent="0.2">
      <c r="C183" s="47"/>
    </row>
    <row r="184" spans="3:3" x14ac:dyDescent="0.2">
      <c r="C184" s="47"/>
    </row>
    <row r="185" spans="3:3" x14ac:dyDescent="0.2">
      <c r="C185" s="47"/>
    </row>
    <row r="186" spans="3:3" x14ac:dyDescent="0.2">
      <c r="C186" s="47"/>
    </row>
    <row r="187" spans="3:3" x14ac:dyDescent="0.2">
      <c r="C187" s="47"/>
    </row>
    <row r="188" spans="3:3" x14ac:dyDescent="0.2">
      <c r="C188" s="47"/>
    </row>
    <row r="189" spans="3:3" x14ac:dyDescent="0.2">
      <c r="C189" s="47"/>
    </row>
    <row r="190" spans="3:3" x14ac:dyDescent="0.2">
      <c r="C190" s="47"/>
    </row>
    <row r="191" spans="3:3" x14ac:dyDescent="0.2">
      <c r="C191" s="47"/>
    </row>
    <row r="192" spans="3:3" x14ac:dyDescent="0.2">
      <c r="C192" s="47"/>
    </row>
    <row r="193" spans="3:3" x14ac:dyDescent="0.2">
      <c r="C193" s="47"/>
    </row>
    <row r="194" spans="3:3" x14ac:dyDescent="0.2">
      <c r="C194" s="47"/>
    </row>
    <row r="195" spans="3:3" x14ac:dyDescent="0.2">
      <c r="C195" s="47"/>
    </row>
    <row r="196" spans="3:3" x14ac:dyDescent="0.2">
      <c r="C196" s="47"/>
    </row>
    <row r="197" spans="3:3" x14ac:dyDescent="0.2">
      <c r="C197" s="47"/>
    </row>
    <row r="198" spans="3:3" x14ac:dyDescent="0.2">
      <c r="C198" s="47"/>
    </row>
    <row r="199" spans="3:3" x14ac:dyDescent="0.2">
      <c r="C199" s="47"/>
    </row>
    <row r="200" spans="3:3" x14ac:dyDescent="0.2">
      <c r="C200" s="47"/>
    </row>
    <row r="201" spans="3:3" x14ac:dyDescent="0.2">
      <c r="C201" s="47"/>
    </row>
    <row r="202" spans="3:3" x14ac:dyDescent="0.2">
      <c r="C202" s="47"/>
    </row>
    <row r="203" spans="3:3" x14ac:dyDescent="0.2">
      <c r="C203" s="47"/>
    </row>
    <row r="204" spans="3:3" x14ac:dyDescent="0.2">
      <c r="C204" s="47"/>
    </row>
    <row r="205" spans="3:3" x14ac:dyDescent="0.2">
      <c r="C205" s="47"/>
    </row>
    <row r="206" spans="3:3" x14ac:dyDescent="0.2">
      <c r="C206" s="47"/>
    </row>
    <row r="207" spans="3:3" x14ac:dyDescent="0.2">
      <c r="C207" s="47"/>
    </row>
    <row r="208" spans="3:3" x14ac:dyDescent="0.2">
      <c r="C208" s="47"/>
    </row>
    <row r="209" spans="3:3" x14ac:dyDescent="0.2">
      <c r="C209" s="47"/>
    </row>
    <row r="210" spans="3:3" x14ac:dyDescent="0.2">
      <c r="C210" s="47"/>
    </row>
    <row r="211" spans="3:3" x14ac:dyDescent="0.2">
      <c r="C211" s="47"/>
    </row>
    <row r="212" spans="3:3" x14ac:dyDescent="0.2">
      <c r="C212" s="47"/>
    </row>
    <row r="213" spans="3:3" x14ac:dyDescent="0.2">
      <c r="C213" s="47"/>
    </row>
    <row r="214" spans="3:3" x14ac:dyDescent="0.2">
      <c r="C214" s="47"/>
    </row>
    <row r="215" spans="3:3" x14ac:dyDescent="0.2">
      <c r="C215" s="47"/>
    </row>
    <row r="216" spans="3:3" x14ac:dyDescent="0.2">
      <c r="C216" s="47"/>
    </row>
    <row r="217" spans="3:3" x14ac:dyDescent="0.2">
      <c r="C217" s="47"/>
    </row>
    <row r="218" spans="3:3" x14ac:dyDescent="0.2">
      <c r="C218" s="47"/>
    </row>
    <row r="219" spans="3:3" x14ac:dyDescent="0.2">
      <c r="C219" s="47"/>
    </row>
    <row r="220" spans="3:3" x14ac:dyDescent="0.2">
      <c r="C220" s="47"/>
    </row>
    <row r="221" spans="3:3" x14ac:dyDescent="0.2">
      <c r="C221" s="47"/>
    </row>
    <row r="222" spans="3:3" x14ac:dyDescent="0.2">
      <c r="C222" s="47"/>
    </row>
    <row r="223" spans="3:3" x14ac:dyDescent="0.2">
      <c r="C223" s="47"/>
    </row>
    <row r="224" spans="3:3" x14ac:dyDescent="0.2">
      <c r="C224" s="47"/>
    </row>
    <row r="225" spans="3:3" x14ac:dyDescent="0.2">
      <c r="C225" s="47"/>
    </row>
    <row r="226" spans="3:3" x14ac:dyDescent="0.2">
      <c r="C226" s="47"/>
    </row>
    <row r="227" spans="3:3" x14ac:dyDescent="0.2">
      <c r="C227" s="47"/>
    </row>
    <row r="228" spans="3:3" x14ac:dyDescent="0.2">
      <c r="C228" s="47"/>
    </row>
    <row r="229" spans="3:3" x14ac:dyDescent="0.2">
      <c r="C229" s="47"/>
    </row>
    <row r="230" spans="3:3" x14ac:dyDescent="0.2">
      <c r="C230" s="47"/>
    </row>
    <row r="231" spans="3:3" x14ac:dyDescent="0.2">
      <c r="C231" s="47"/>
    </row>
    <row r="232" spans="3:3" x14ac:dyDescent="0.2">
      <c r="C232" s="47"/>
    </row>
    <row r="233" spans="3:3" x14ac:dyDescent="0.2">
      <c r="C233" s="47"/>
    </row>
    <row r="234" spans="3:3" x14ac:dyDescent="0.2">
      <c r="C234" s="47"/>
    </row>
    <row r="235" spans="3:3" x14ac:dyDescent="0.2">
      <c r="C235" s="47"/>
    </row>
    <row r="236" spans="3:3" x14ac:dyDescent="0.2">
      <c r="C236" s="47"/>
    </row>
    <row r="237" spans="3:3" x14ac:dyDescent="0.2">
      <c r="C237" s="47"/>
    </row>
    <row r="238" spans="3:3" x14ac:dyDescent="0.2">
      <c r="C238" s="47"/>
    </row>
    <row r="239" spans="3:3" x14ac:dyDescent="0.2">
      <c r="C239" s="47"/>
    </row>
    <row r="240" spans="3:3" x14ac:dyDescent="0.2">
      <c r="C240" s="47"/>
    </row>
    <row r="241" spans="3:3" x14ac:dyDescent="0.2">
      <c r="C241" s="47"/>
    </row>
    <row r="242" spans="3:3" x14ac:dyDescent="0.2">
      <c r="C242" s="47"/>
    </row>
    <row r="243" spans="3:3" x14ac:dyDescent="0.2">
      <c r="C243" s="47"/>
    </row>
    <row r="244" spans="3:3" x14ac:dyDescent="0.2">
      <c r="C244" s="47"/>
    </row>
    <row r="245" spans="3:3" x14ac:dyDescent="0.2">
      <c r="C245" s="47"/>
    </row>
    <row r="246" spans="3:3" x14ac:dyDescent="0.2">
      <c r="C246" s="47"/>
    </row>
    <row r="247" spans="3:3" x14ac:dyDescent="0.2">
      <c r="C247" s="47"/>
    </row>
    <row r="248" spans="3:3" x14ac:dyDescent="0.2">
      <c r="C248" s="47"/>
    </row>
    <row r="249" spans="3:3" x14ac:dyDescent="0.2">
      <c r="C249" s="47"/>
    </row>
    <row r="250" spans="3:3" x14ac:dyDescent="0.2">
      <c r="C250" s="47"/>
    </row>
    <row r="251" spans="3:3" x14ac:dyDescent="0.2">
      <c r="C251" s="47"/>
    </row>
    <row r="252" spans="3:3" x14ac:dyDescent="0.2">
      <c r="C252" s="47"/>
    </row>
    <row r="253" spans="3:3" x14ac:dyDescent="0.2">
      <c r="C253" s="47"/>
    </row>
    <row r="254" spans="3:3" x14ac:dyDescent="0.2">
      <c r="C254" s="47"/>
    </row>
    <row r="255" spans="3:3" x14ac:dyDescent="0.2">
      <c r="C255" s="47"/>
    </row>
    <row r="256" spans="3:3" x14ac:dyDescent="0.2">
      <c r="C256" s="47"/>
    </row>
    <row r="257" spans="3:3" x14ac:dyDescent="0.2">
      <c r="C257" s="47"/>
    </row>
    <row r="258" spans="3:3" x14ac:dyDescent="0.2">
      <c r="C258" s="47"/>
    </row>
    <row r="259" spans="3:3" x14ac:dyDescent="0.2">
      <c r="C259" s="47"/>
    </row>
    <row r="260" spans="3:3" x14ac:dyDescent="0.2">
      <c r="C260" s="47"/>
    </row>
    <row r="261" spans="3:3" x14ac:dyDescent="0.2">
      <c r="C261" s="47"/>
    </row>
    <row r="262" spans="3:3" x14ac:dyDescent="0.2">
      <c r="C262" s="47"/>
    </row>
    <row r="263" spans="3:3" x14ac:dyDescent="0.2">
      <c r="C263" s="47"/>
    </row>
    <row r="264" spans="3:3" x14ac:dyDescent="0.2">
      <c r="C264" s="47"/>
    </row>
    <row r="265" spans="3:3" x14ac:dyDescent="0.2">
      <c r="C265" s="47"/>
    </row>
    <row r="266" spans="3:3" x14ac:dyDescent="0.2">
      <c r="C266" s="47"/>
    </row>
    <row r="267" spans="3:3" x14ac:dyDescent="0.2">
      <c r="C267" s="47"/>
    </row>
    <row r="268" spans="3:3" x14ac:dyDescent="0.2">
      <c r="C268" s="47"/>
    </row>
    <row r="269" spans="3:3" x14ac:dyDescent="0.2">
      <c r="C269" s="47"/>
    </row>
    <row r="270" spans="3:3" x14ac:dyDescent="0.2">
      <c r="C270" s="47"/>
    </row>
    <row r="271" spans="3:3" x14ac:dyDescent="0.2">
      <c r="C271" s="47"/>
    </row>
    <row r="272" spans="3:3" x14ac:dyDescent="0.2">
      <c r="C272" s="47"/>
    </row>
    <row r="273" spans="3:3" x14ac:dyDescent="0.2">
      <c r="C273" s="47"/>
    </row>
    <row r="274" spans="3:3" x14ac:dyDescent="0.2">
      <c r="C274" s="47"/>
    </row>
    <row r="275" spans="3:3" x14ac:dyDescent="0.2">
      <c r="C275" s="47"/>
    </row>
    <row r="276" spans="3:3" x14ac:dyDescent="0.2">
      <c r="C276" s="47"/>
    </row>
    <row r="277" spans="3:3" x14ac:dyDescent="0.2">
      <c r="C277" s="47"/>
    </row>
    <row r="278" spans="3:3" x14ac:dyDescent="0.2">
      <c r="C278" s="47"/>
    </row>
    <row r="279" spans="3:3" x14ac:dyDescent="0.2">
      <c r="C279" s="47"/>
    </row>
    <row r="280" spans="3:3" x14ac:dyDescent="0.2">
      <c r="C280" s="47"/>
    </row>
    <row r="281" spans="3:3" x14ac:dyDescent="0.2">
      <c r="C281" s="47"/>
    </row>
    <row r="282" spans="3:3" x14ac:dyDescent="0.2">
      <c r="C282" s="47"/>
    </row>
    <row r="283" spans="3:3" x14ac:dyDescent="0.2">
      <c r="C283" s="47"/>
    </row>
    <row r="284" spans="3:3" x14ac:dyDescent="0.2">
      <c r="C284" s="47"/>
    </row>
    <row r="285" spans="3:3" x14ac:dyDescent="0.2">
      <c r="C285" s="47"/>
    </row>
    <row r="286" spans="3:3" x14ac:dyDescent="0.2">
      <c r="C286" s="47"/>
    </row>
    <row r="287" spans="3:3" x14ac:dyDescent="0.2">
      <c r="C287" s="47"/>
    </row>
    <row r="288" spans="3:3" x14ac:dyDescent="0.2">
      <c r="C288" s="47"/>
    </row>
    <row r="289" spans="3:3" x14ac:dyDescent="0.2">
      <c r="C289" s="47"/>
    </row>
    <row r="290" spans="3:3" x14ac:dyDescent="0.2">
      <c r="C290" s="47"/>
    </row>
    <row r="291" spans="3:3" x14ac:dyDescent="0.2">
      <c r="C291" s="47"/>
    </row>
    <row r="292" spans="3:3" x14ac:dyDescent="0.2">
      <c r="C292" s="47"/>
    </row>
    <row r="293" spans="3:3" x14ac:dyDescent="0.2">
      <c r="C293" s="47"/>
    </row>
    <row r="294" spans="3:3" x14ac:dyDescent="0.2">
      <c r="C294" s="47"/>
    </row>
    <row r="295" spans="3:3" x14ac:dyDescent="0.2">
      <c r="C295" s="47"/>
    </row>
    <row r="296" spans="3:3" x14ac:dyDescent="0.2">
      <c r="C296" s="47"/>
    </row>
    <row r="297" spans="3:3" x14ac:dyDescent="0.2">
      <c r="C297" s="47"/>
    </row>
    <row r="298" spans="3:3" x14ac:dyDescent="0.2">
      <c r="C298" s="47"/>
    </row>
    <row r="299" spans="3:3" x14ac:dyDescent="0.2">
      <c r="C299" s="47"/>
    </row>
    <row r="300" spans="3:3" x14ac:dyDescent="0.2">
      <c r="C300" s="47"/>
    </row>
    <row r="301" spans="3:3" x14ac:dyDescent="0.2">
      <c r="C301" s="47"/>
    </row>
  </sheetData>
  <sheetProtection algorithmName="SHA-512" hashValue="SUN5IxbZwUxPM8icSRs+K6X/otz6CqVziWaDaxx6YSxvzDdm/5YT3c4xJ2X8JE3uGWyvL18GaQVzASW2Q6ggSQ==" saltValue="XZlpKe4exyr610pyQXXbaQ==" spinCount="100000" sheet="1" objects="1" scenarios="1"/>
  <mergeCells count="21">
    <mergeCell ref="D10:D15"/>
    <mergeCell ref="D21:D26"/>
    <mergeCell ref="D2:D9"/>
    <mergeCell ref="A21:B21"/>
    <mergeCell ref="A7:B7"/>
    <mergeCell ref="A8:B8"/>
    <mergeCell ref="A9:B9"/>
    <mergeCell ref="A10:A12"/>
    <mergeCell ref="A13:A15"/>
    <mergeCell ref="A6:B6"/>
    <mergeCell ref="A1:C1"/>
    <mergeCell ref="A2:B2"/>
    <mergeCell ref="A4:B4"/>
    <mergeCell ref="A5:B5"/>
    <mergeCell ref="A26:B26"/>
    <mergeCell ref="A25:B25"/>
    <mergeCell ref="A24:B24"/>
    <mergeCell ref="A23:B23"/>
    <mergeCell ref="A22:B22"/>
    <mergeCell ref="A3:B3"/>
    <mergeCell ref="A16:A19"/>
  </mergeCells>
  <phoneticPr fontId="28"/>
  <conditionalFormatting sqref="C16:C18">
    <cfRule type="cellIs" dxfId="0" priority="1" operator="greaterThan">
      <formula>2</formula>
    </cfRule>
  </conditionalFormatting>
  <dataValidations count="3">
    <dataValidation type="list" allowBlank="1" showInputMessage="1" showErrorMessage="1" prompt="リストから選んでください。_x000a_リストに無い場合はこのシートの_x000a_「Ｃ２７」のセルに全角７文字_x000a_以内で入力してから選択してください。" sqref="C4" xr:uid="{00000000-0002-0000-0000-000000000000}">
      <formula1>INDIRECT(C3)</formula1>
    </dataValidation>
    <dataValidation type="list" allowBlank="1" showInputMessage="1" showErrorMessage="1" prompt="リストから選んで下さい" sqref="C3" xr:uid="{00000000-0002-0000-0000-000001000000}">
      <formula1>E$3:E$5</formula1>
    </dataValidation>
    <dataValidation imeMode="halfAlpha" allowBlank="1" showInputMessage="1" showErrorMessage="1" sqref="C7:C9" xr:uid="{00000000-0002-0000-0000-000002000000}"/>
  </dataValidations>
  <printOptions horizontalCentered="1"/>
  <pageMargins left="0.70866141732283472" right="0.70866141732283472" top="1.5354330708661419" bottom="0.74803149606299213" header="0.31496062992125984" footer="0.31496062992125984"/>
  <pageSetup paperSize="9" scale="8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524"/>
  <sheetViews>
    <sheetView view="pageBreakPreview" zoomScaleNormal="80" zoomScaleSheetLayoutView="100" workbookViewId="0">
      <pane ySplit="6" topLeftCell="A7" activePane="bottomLeft" state="frozen"/>
      <selection activeCell="T1" sqref="T1"/>
      <selection pane="bottomLeft" activeCell="D7" sqref="D7"/>
    </sheetView>
  </sheetViews>
  <sheetFormatPr defaultColWidth="3.6640625" defaultRowHeight="13.2" x14ac:dyDescent="0.2"/>
  <cols>
    <col min="1" max="1" width="4.6640625" style="19" bestFit="1" customWidth="1"/>
    <col min="2" max="2" width="8.21875" style="19" customWidth="1"/>
    <col min="3" max="3" width="15" style="19" customWidth="1"/>
    <col min="4" max="4" width="12.21875" style="19" customWidth="1"/>
    <col min="5" max="6" width="4.44140625" style="19" customWidth="1"/>
    <col min="7" max="7" width="19.88671875" style="19" customWidth="1"/>
    <col min="8" max="8" width="9.21875" style="19" customWidth="1"/>
    <col min="9" max="9" width="3.109375" style="19" customWidth="1"/>
    <col min="10" max="10" width="2.44140625" style="19" customWidth="1"/>
    <col min="11" max="11" width="3.109375" style="19" customWidth="1"/>
    <col min="12" max="12" width="2.44140625" style="19" customWidth="1"/>
    <col min="13" max="13" width="3.109375" style="19" customWidth="1"/>
    <col min="14" max="14" width="7.109375" style="19" customWidth="1"/>
    <col min="15" max="17" width="3.6640625" style="19"/>
    <col min="18" max="18" width="10.44140625" style="19" bestFit="1" customWidth="1"/>
    <col min="19" max="19" width="38.21875" style="20" bestFit="1" customWidth="1"/>
    <col min="20" max="20" width="9.44140625" style="19" bestFit="1" customWidth="1"/>
    <col min="21" max="21" width="11.6640625" style="19" bestFit="1" customWidth="1"/>
    <col min="22" max="22" width="9.44140625" style="19" bestFit="1" customWidth="1"/>
    <col min="23" max="23" width="8.44140625" style="19" bestFit="1" customWidth="1"/>
    <col min="24" max="24" width="15" style="19" bestFit="1" customWidth="1"/>
    <col min="25" max="25" width="6.6640625" style="19" customWidth="1"/>
    <col min="26" max="26" width="17.21875" style="19" bestFit="1" customWidth="1"/>
    <col min="27" max="27" width="12.21875" style="19" customWidth="1"/>
    <col min="28" max="28" width="5.44140625" style="19" bestFit="1" customWidth="1"/>
    <col min="29" max="29" width="7.44140625" style="19" bestFit="1" customWidth="1"/>
    <col min="30" max="30" width="6.33203125" style="19" customWidth="1"/>
    <col min="31" max="31" width="6.77734375" style="19" customWidth="1"/>
    <col min="32" max="32" width="13" style="19" customWidth="1"/>
    <col min="33" max="33" width="7.44140625" bestFit="1" customWidth="1"/>
    <col min="34" max="34" width="6.21875" customWidth="1"/>
    <col min="35" max="35" width="13.88671875" bestFit="1" customWidth="1"/>
    <col min="36" max="16384" width="3.6640625" style="19"/>
  </cols>
  <sheetData>
    <row r="1" spans="1:35" ht="60" customHeight="1" x14ac:dyDescent="0.2">
      <c r="A1" s="272" t="s">
        <v>1374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</row>
    <row r="2" spans="1:35" ht="7.5" customHeight="1" x14ac:dyDescent="0.2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35" ht="22.5" customHeight="1" thickBot="1" x14ac:dyDescent="0.25">
      <c r="A3" s="243" t="s">
        <v>0</v>
      </c>
      <c r="B3" s="244"/>
      <c r="C3" s="258">
        <f>基礎データ【必ず入力してください】!$C$2</f>
        <v>0</v>
      </c>
      <c r="D3" s="259"/>
      <c r="E3" s="259"/>
      <c r="F3" s="259"/>
      <c r="G3" s="260"/>
      <c r="H3" s="244" t="s">
        <v>11</v>
      </c>
      <c r="I3" s="244"/>
      <c r="J3" s="267">
        <f>基礎データ【必ず入力してください】!$C$7</f>
        <v>0</v>
      </c>
      <c r="K3" s="268"/>
      <c r="L3" s="268"/>
      <c r="M3" s="268"/>
      <c r="N3" s="269"/>
      <c r="P3" s="19" t="s">
        <v>6</v>
      </c>
      <c r="Q3" s="19">
        <f>COUNTIF(F7:F31,"男")</f>
        <v>0</v>
      </c>
      <c r="Y3" s="264" t="s">
        <v>102</v>
      </c>
      <c r="Z3" s="265"/>
      <c r="AA3" s="28" t="s">
        <v>103</v>
      </c>
      <c r="AB3" s="28" t="s">
        <v>110</v>
      </c>
      <c r="AC3" s="29" t="s">
        <v>105</v>
      </c>
      <c r="AD3" s="17"/>
    </row>
    <row r="4" spans="1:35" ht="22.5" customHeight="1" thickTop="1" x14ac:dyDescent="0.2">
      <c r="A4" s="235" t="s">
        <v>12</v>
      </c>
      <c r="B4" s="236"/>
      <c r="C4" s="261">
        <f>基礎データ【必ず入力してください】!$C$9</f>
        <v>0</v>
      </c>
      <c r="D4" s="255"/>
      <c r="E4" s="255"/>
      <c r="F4" s="255"/>
      <c r="G4" s="262"/>
      <c r="H4" s="238" t="s">
        <v>16</v>
      </c>
      <c r="I4" s="238"/>
      <c r="J4" s="261">
        <f>基礎データ【必ず入力してください】!$C$8</f>
        <v>0</v>
      </c>
      <c r="K4" s="255"/>
      <c r="L4" s="255"/>
      <c r="M4" s="255"/>
      <c r="N4" s="266"/>
      <c r="P4" s="19" t="s">
        <v>7</v>
      </c>
      <c r="Q4" s="19">
        <f>COUNTIF(F7:F31,"女")</f>
        <v>0</v>
      </c>
      <c r="Y4" s="270">
        <f>C3</f>
        <v>0</v>
      </c>
      <c r="Z4" s="271"/>
      <c r="AA4" s="50">
        <f>基礎データ【必ず入力してください】!$C$4</f>
        <v>0</v>
      </c>
      <c r="AB4" s="50">
        <f>VLOOKUP(AA4,所属,3,FALSE)</f>
        <v>0</v>
      </c>
      <c r="AC4" s="30">
        <f>VLOOKUP(AA4,所属,2,FALSE)</f>
        <v>0</v>
      </c>
      <c r="AD4" s="17"/>
    </row>
    <row r="5" spans="1:35" ht="17.25" customHeight="1" x14ac:dyDescent="0.2">
      <c r="A5" s="241"/>
      <c r="B5" s="224" t="s">
        <v>1</v>
      </c>
      <c r="C5" s="224" t="s">
        <v>2</v>
      </c>
      <c r="D5" s="224"/>
      <c r="E5" s="224" t="s">
        <v>3</v>
      </c>
      <c r="F5" s="224" t="s">
        <v>4</v>
      </c>
      <c r="G5" s="228" t="s">
        <v>127</v>
      </c>
      <c r="H5" s="229"/>
      <c r="I5" s="224" t="s">
        <v>8</v>
      </c>
      <c r="J5" s="224"/>
      <c r="K5" s="224"/>
      <c r="L5" s="224"/>
      <c r="M5" s="224"/>
      <c r="N5" s="248" t="s">
        <v>5</v>
      </c>
    </row>
    <row r="6" spans="1:35" ht="17.25" customHeight="1" thickBot="1" x14ac:dyDescent="0.25">
      <c r="A6" s="242"/>
      <c r="B6" s="225"/>
      <c r="C6" s="31" t="s">
        <v>10</v>
      </c>
      <c r="D6" s="31" t="s">
        <v>9</v>
      </c>
      <c r="E6" s="225"/>
      <c r="F6" s="225"/>
      <c r="G6" s="230"/>
      <c r="H6" s="231"/>
      <c r="I6" s="225"/>
      <c r="J6" s="225"/>
      <c r="K6" s="225"/>
      <c r="L6" s="225"/>
      <c r="M6" s="225"/>
      <c r="N6" s="249"/>
      <c r="R6" s="17" t="s">
        <v>18</v>
      </c>
      <c r="S6" s="18" t="s">
        <v>107</v>
      </c>
      <c r="T6" s="17" t="s">
        <v>142</v>
      </c>
      <c r="U6" s="17" t="s">
        <v>129</v>
      </c>
      <c r="V6" s="17" t="s">
        <v>130</v>
      </c>
      <c r="W6" s="17" t="s">
        <v>19</v>
      </c>
      <c r="X6" s="17" t="s">
        <v>20</v>
      </c>
      <c r="Y6" s="17" t="s">
        <v>21</v>
      </c>
      <c r="Z6" s="17" t="s">
        <v>22</v>
      </c>
      <c r="AA6" s="17" t="s">
        <v>23</v>
      </c>
      <c r="AB6" s="17" t="s">
        <v>101</v>
      </c>
      <c r="AC6" s="17" t="s">
        <v>24</v>
      </c>
      <c r="AD6" s="17" t="s">
        <v>232</v>
      </c>
      <c r="AE6" s="17" t="s">
        <v>106</v>
      </c>
      <c r="AF6" s="17" t="s">
        <v>230</v>
      </c>
      <c r="AG6" t="s">
        <v>188</v>
      </c>
      <c r="AI6" s="16" t="s">
        <v>231</v>
      </c>
    </row>
    <row r="7" spans="1:35" ht="22.5" customHeight="1" thickTop="1" x14ac:dyDescent="0.2">
      <c r="A7" s="32">
        <v>1</v>
      </c>
      <c r="B7" s="7"/>
      <c r="C7" s="7"/>
      <c r="D7" s="7"/>
      <c r="E7" s="7"/>
      <c r="F7" s="7"/>
      <c r="G7" s="226"/>
      <c r="H7" s="227"/>
      <c r="I7" s="8"/>
      <c r="J7" s="9"/>
      <c r="K7" s="9"/>
      <c r="L7" s="9"/>
      <c r="M7" s="10"/>
      <c r="N7" s="11"/>
      <c r="R7" s="2" t="str">
        <f t="shared" ref="R7:R31" si="0">IF(ISBLANK(B7),"",VLOOKUP(CONCATENATE($AB$4,F7),区分性別,2,FALSE)+B7*100)</f>
        <v/>
      </c>
      <c r="S7" s="22" t="str">
        <f>IF(ISBLANK(G7),"",G7)</f>
        <v/>
      </c>
      <c r="T7" s="1" t="str">
        <f>IF($S7="","",VLOOKUP($S7,種目,2,FALSE))</f>
        <v/>
      </c>
      <c r="U7" s="1" t="str">
        <f t="shared" ref="U7:U31" si="1">IF($S7="","",VLOOKUP($S7,種目,3,FALSE))</f>
        <v/>
      </c>
      <c r="V7" s="1" t="str">
        <f t="shared" ref="V7:V31" si="2">IF($S7="","",VLOOKUP($S7,種目,4,FALSE))</f>
        <v/>
      </c>
      <c r="W7" s="23" t="str">
        <f>IF(ISNUMBER(R7),IF(LEN(I7)=2,CONCATENATE("0",I7,K7,M7),IF(LEN(I7)=1,CONCATENATE("00",I7,K7,M7),CONCATENATE("000",K7,M7))),"")</f>
        <v/>
      </c>
      <c r="X7" s="2" t="str">
        <f>IF(W7="000",V7,CONCATENATE(V7," ",W7))</f>
        <v xml:space="preserve"> </v>
      </c>
      <c r="Y7" s="2" t="str">
        <f>IF(ISBLANK(B7),"",B7)</f>
        <v/>
      </c>
      <c r="Z7" s="2" t="str">
        <f>IF(ISNUMBER(Y7),IF(ISBLANK(E7),AI7,CONCATENATE(AI7,"(",E7,")")),"")</f>
        <v/>
      </c>
      <c r="AA7" s="2" t="str">
        <f>IF(ISNUMBER(Y7),D7,"")</f>
        <v/>
      </c>
      <c r="AB7" s="3" t="str">
        <f t="shared" ref="AB7:AB31" si="3">IF(ISNUMBER(Y7),VLOOKUP(AG7,県,2,FALSE),"")</f>
        <v/>
      </c>
      <c r="AC7" s="2" t="str">
        <f>IF(ISNUMBER(Y7),$AC$4,"")</f>
        <v/>
      </c>
      <c r="AD7" s="2" t="str">
        <f>IF(ISBLANK(F7),"",IF(F7="男",1,2))</f>
        <v/>
      </c>
      <c r="AE7" s="2"/>
      <c r="AF7" s="2" t="str">
        <f>IF(ISNUMBER(Y7),$AA$4,"")</f>
        <v/>
      </c>
      <c r="AG7" s="33" t="s">
        <v>152</v>
      </c>
      <c r="AI7" s="16" t="str">
        <f>IF(LEN(C7)&gt;6,SUBSTITUTE(C7,"　",""),IF(LEN(C7)=6,C7,IF(LEN(C7)=5,CONCATENATE(C7,"　"),IF(LEN(C7)=4,CONCATENATE(SUBSTITUTE(C7,"　","　　"),"　"),CONCATENATE(SUBSTITUTE(C7,"　","　　　"),"　")))))</f>
        <v>　</v>
      </c>
    </row>
    <row r="8" spans="1:35" ht="22.5" customHeight="1" x14ac:dyDescent="0.2">
      <c r="A8" s="34">
        <v>2</v>
      </c>
      <c r="B8" s="12"/>
      <c r="C8" s="12"/>
      <c r="D8" s="12"/>
      <c r="E8" s="7"/>
      <c r="F8" s="7"/>
      <c r="G8" s="226"/>
      <c r="H8" s="227"/>
      <c r="I8" s="13"/>
      <c r="J8" s="14"/>
      <c r="K8" s="14"/>
      <c r="L8" s="14"/>
      <c r="M8" s="15"/>
      <c r="N8" s="11"/>
      <c r="R8" s="2" t="str">
        <f t="shared" si="0"/>
        <v/>
      </c>
      <c r="S8" s="22" t="str">
        <f>IF(ISBLANK(G8),"",G8)</f>
        <v/>
      </c>
      <c r="T8" s="1" t="str">
        <f t="shared" ref="T8:T31" si="4">IF($S8="","",VLOOKUP($S8,種目,2,FALSE))</f>
        <v/>
      </c>
      <c r="U8" s="1" t="str">
        <f t="shared" si="1"/>
        <v/>
      </c>
      <c r="V8" s="1" t="str">
        <f t="shared" si="2"/>
        <v/>
      </c>
      <c r="W8" s="23" t="str">
        <f t="shared" ref="W8:W31" si="5">IF(ISNUMBER(R8),IF(LEN(I8)=2,CONCATENATE("0",I8,K8,M8),IF(LEN(I8)=1,CONCATENATE("00",I8,K8,M8),CONCATENATE("000",K8,M8))),"")</f>
        <v/>
      </c>
      <c r="X8" s="2" t="str">
        <f t="shared" ref="X8:X31" si="6">IF(W8="000",V8,CONCATENATE(V8," ",W8))</f>
        <v xml:space="preserve"> </v>
      </c>
      <c r="Y8" s="2" t="str">
        <f t="shared" ref="Y8:Y31" si="7">IF(ISBLANK(B8),"",B8)</f>
        <v/>
      </c>
      <c r="Z8" s="2" t="str">
        <f t="shared" ref="Z8:Z71" si="8">IF(ISNUMBER(Y8),IF(ISBLANK(E8),AI8,CONCATENATE(AI8,"(",E8,")")),"")</f>
        <v/>
      </c>
      <c r="AA8" s="2" t="str">
        <f t="shared" ref="AA8:AA31" si="9">IF(ISNUMBER(Y8),D8,"")</f>
        <v/>
      </c>
      <c r="AB8" s="3" t="str">
        <f t="shared" si="3"/>
        <v/>
      </c>
      <c r="AC8" s="2" t="str">
        <f t="shared" ref="AC8:AC31" si="10">IF(ISNUMBER(Y8),$AC$4,"")</f>
        <v/>
      </c>
      <c r="AD8" s="2" t="str">
        <f t="shared" ref="AD8:AD31" si="11">IF(ISBLANK(F8),"",IF(F8="男",1,2))</f>
        <v/>
      </c>
      <c r="AE8" s="2"/>
      <c r="AF8" s="2" t="str">
        <f t="shared" ref="AF8:AF31" si="12">IF(ISNUMBER(Y8),$AA$4,"")</f>
        <v/>
      </c>
      <c r="AG8" s="33" t="s">
        <v>152</v>
      </c>
      <c r="AI8" s="16" t="str">
        <f t="shared" ref="AI8:AI71" si="13">IF(LEN(C8)&gt;6,SUBSTITUTE(C8,"　",""),IF(LEN(C8)=6,C8,IF(LEN(C8)=5,CONCATENATE(C8,"　"),IF(LEN(C8)=4,CONCATENATE(SUBSTITUTE(C8,"　","　　"),"　"),CONCATENATE(SUBSTITUTE(C8,"　","　　　"),"　")))))</f>
        <v>　</v>
      </c>
    </row>
    <row r="9" spans="1:35" ht="22.5" customHeight="1" x14ac:dyDescent="0.2">
      <c r="A9" s="34">
        <v>3</v>
      </c>
      <c r="B9" s="12"/>
      <c r="C9" s="12"/>
      <c r="D9" s="12"/>
      <c r="E9" s="7"/>
      <c r="F9" s="7"/>
      <c r="G9" s="226"/>
      <c r="H9" s="227"/>
      <c r="I9" s="13"/>
      <c r="J9" s="14"/>
      <c r="K9" s="14"/>
      <c r="L9" s="14"/>
      <c r="M9" s="15"/>
      <c r="N9" s="11"/>
      <c r="R9" s="2" t="str">
        <f t="shared" si="0"/>
        <v/>
      </c>
      <c r="S9" s="22" t="str">
        <f t="shared" ref="S9:S31" si="14">IF(ISBLANK(G9),"",G9)</f>
        <v/>
      </c>
      <c r="T9" s="1" t="str">
        <f t="shared" si="4"/>
        <v/>
      </c>
      <c r="U9" s="1" t="str">
        <f t="shared" si="1"/>
        <v/>
      </c>
      <c r="V9" s="1" t="str">
        <f t="shared" si="2"/>
        <v/>
      </c>
      <c r="W9" s="23" t="str">
        <f t="shared" si="5"/>
        <v/>
      </c>
      <c r="X9" s="2" t="str">
        <f t="shared" si="6"/>
        <v xml:space="preserve"> </v>
      </c>
      <c r="Y9" s="2" t="str">
        <f t="shared" si="7"/>
        <v/>
      </c>
      <c r="Z9" s="2" t="str">
        <f t="shared" si="8"/>
        <v/>
      </c>
      <c r="AA9" s="2" t="str">
        <f t="shared" si="9"/>
        <v/>
      </c>
      <c r="AB9" s="3" t="str">
        <f t="shared" si="3"/>
        <v/>
      </c>
      <c r="AC9" s="2" t="str">
        <f t="shared" si="10"/>
        <v/>
      </c>
      <c r="AD9" s="2" t="str">
        <f t="shared" si="11"/>
        <v/>
      </c>
      <c r="AE9" s="2"/>
      <c r="AF9" s="2" t="str">
        <f t="shared" si="12"/>
        <v/>
      </c>
      <c r="AG9" s="33" t="s">
        <v>152</v>
      </c>
      <c r="AI9" s="16" t="str">
        <f t="shared" si="13"/>
        <v>　</v>
      </c>
    </row>
    <row r="10" spans="1:35" ht="22.5" customHeight="1" x14ac:dyDescent="0.2">
      <c r="A10" s="34">
        <v>4</v>
      </c>
      <c r="B10" s="12"/>
      <c r="C10" s="12"/>
      <c r="D10" s="12"/>
      <c r="E10" s="7"/>
      <c r="F10" s="7"/>
      <c r="G10" s="226"/>
      <c r="H10" s="227"/>
      <c r="I10" s="13"/>
      <c r="J10" s="14"/>
      <c r="K10" s="14"/>
      <c r="L10" s="14"/>
      <c r="M10" s="15"/>
      <c r="N10" s="11"/>
      <c r="R10" s="2" t="str">
        <f t="shared" si="0"/>
        <v/>
      </c>
      <c r="S10" s="22" t="str">
        <f t="shared" si="14"/>
        <v/>
      </c>
      <c r="T10" s="1" t="str">
        <f t="shared" si="4"/>
        <v/>
      </c>
      <c r="U10" s="1" t="str">
        <f t="shared" si="1"/>
        <v/>
      </c>
      <c r="V10" s="1" t="str">
        <f t="shared" si="2"/>
        <v/>
      </c>
      <c r="W10" s="23" t="str">
        <f t="shared" si="5"/>
        <v/>
      </c>
      <c r="X10" s="2" t="str">
        <f t="shared" si="6"/>
        <v xml:space="preserve"> </v>
      </c>
      <c r="Y10" s="2" t="str">
        <f t="shared" si="7"/>
        <v/>
      </c>
      <c r="Z10" s="2" t="str">
        <f t="shared" si="8"/>
        <v/>
      </c>
      <c r="AA10" s="2" t="str">
        <f t="shared" si="9"/>
        <v/>
      </c>
      <c r="AB10" s="3" t="str">
        <f t="shared" si="3"/>
        <v/>
      </c>
      <c r="AC10" s="2" t="str">
        <f t="shared" si="10"/>
        <v/>
      </c>
      <c r="AD10" s="2" t="str">
        <f t="shared" si="11"/>
        <v/>
      </c>
      <c r="AE10" s="2"/>
      <c r="AF10" s="2" t="str">
        <f t="shared" si="12"/>
        <v/>
      </c>
      <c r="AG10" s="33" t="s">
        <v>152</v>
      </c>
      <c r="AI10" s="16" t="str">
        <f t="shared" si="13"/>
        <v>　</v>
      </c>
    </row>
    <row r="11" spans="1:35" ht="22.5" customHeight="1" x14ac:dyDescent="0.2">
      <c r="A11" s="34">
        <v>5</v>
      </c>
      <c r="B11" s="7"/>
      <c r="C11" s="7"/>
      <c r="D11" s="7"/>
      <c r="E11" s="7"/>
      <c r="F11" s="7"/>
      <c r="G11" s="226"/>
      <c r="H11" s="227"/>
      <c r="I11" s="13"/>
      <c r="J11" s="14"/>
      <c r="K11" s="14"/>
      <c r="L11" s="14"/>
      <c r="M11" s="15"/>
      <c r="N11" s="11"/>
      <c r="R11" s="2" t="str">
        <f t="shared" si="0"/>
        <v/>
      </c>
      <c r="S11" s="22" t="str">
        <f t="shared" si="14"/>
        <v/>
      </c>
      <c r="T11" s="1" t="str">
        <f t="shared" si="4"/>
        <v/>
      </c>
      <c r="U11" s="1" t="str">
        <f t="shared" si="1"/>
        <v/>
      </c>
      <c r="V11" s="1" t="str">
        <f t="shared" si="2"/>
        <v/>
      </c>
      <c r="W11" s="23" t="str">
        <f t="shared" si="5"/>
        <v/>
      </c>
      <c r="X11" s="2" t="str">
        <f t="shared" si="6"/>
        <v xml:space="preserve"> </v>
      </c>
      <c r="Y11" s="2" t="str">
        <f t="shared" si="7"/>
        <v/>
      </c>
      <c r="Z11" s="2" t="str">
        <f t="shared" si="8"/>
        <v/>
      </c>
      <c r="AA11" s="2" t="str">
        <f t="shared" si="9"/>
        <v/>
      </c>
      <c r="AB11" s="3" t="str">
        <f t="shared" si="3"/>
        <v/>
      </c>
      <c r="AC11" s="2" t="str">
        <f t="shared" si="10"/>
        <v/>
      </c>
      <c r="AD11" s="2" t="str">
        <f t="shared" si="11"/>
        <v/>
      </c>
      <c r="AE11" s="2"/>
      <c r="AF11" s="2" t="str">
        <f t="shared" si="12"/>
        <v/>
      </c>
      <c r="AG11" s="33" t="s">
        <v>152</v>
      </c>
      <c r="AI11" s="16" t="str">
        <f t="shared" si="13"/>
        <v>　</v>
      </c>
    </row>
    <row r="12" spans="1:35" ht="22.5" customHeight="1" x14ac:dyDescent="0.2">
      <c r="A12" s="34">
        <v>6</v>
      </c>
      <c r="B12" s="12"/>
      <c r="C12" s="12"/>
      <c r="D12" s="12"/>
      <c r="E12" s="7"/>
      <c r="F12" s="7"/>
      <c r="G12" s="226"/>
      <c r="H12" s="227"/>
      <c r="I12" s="13"/>
      <c r="J12" s="14"/>
      <c r="K12" s="14"/>
      <c r="L12" s="14"/>
      <c r="M12" s="15"/>
      <c r="N12" s="11"/>
      <c r="R12" s="2" t="str">
        <f t="shared" si="0"/>
        <v/>
      </c>
      <c r="S12" s="22" t="str">
        <f t="shared" si="14"/>
        <v/>
      </c>
      <c r="T12" s="1" t="str">
        <f t="shared" si="4"/>
        <v/>
      </c>
      <c r="U12" s="1" t="str">
        <f t="shared" si="1"/>
        <v/>
      </c>
      <c r="V12" s="1" t="str">
        <f t="shared" si="2"/>
        <v/>
      </c>
      <c r="W12" s="23" t="str">
        <f t="shared" si="5"/>
        <v/>
      </c>
      <c r="X12" s="2" t="str">
        <f t="shared" si="6"/>
        <v xml:space="preserve"> </v>
      </c>
      <c r="Y12" s="2" t="str">
        <f t="shared" si="7"/>
        <v/>
      </c>
      <c r="Z12" s="2" t="str">
        <f t="shared" si="8"/>
        <v/>
      </c>
      <c r="AA12" s="2" t="str">
        <f t="shared" si="9"/>
        <v/>
      </c>
      <c r="AB12" s="3" t="str">
        <f t="shared" si="3"/>
        <v/>
      </c>
      <c r="AC12" s="2" t="str">
        <f t="shared" si="10"/>
        <v/>
      </c>
      <c r="AD12" s="2" t="str">
        <f t="shared" si="11"/>
        <v/>
      </c>
      <c r="AE12" s="2"/>
      <c r="AF12" s="2" t="str">
        <f t="shared" si="12"/>
        <v/>
      </c>
      <c r="AG12" s="33" t="s">
        <v>152</v>
      </c>
      <c r="AI12" s="16" t="str">
        <f t="shared" si="13"/>
        <v>　</v>
      </c>
    </row>
    <row r="13" spans="1:35" ht="22.5" customHeight="1" x14ac:dyDescent="0.2">
      <c r="A13" s="34">
        <v>7</v>
      </c>
      <c r="B13" s="12"/>
      <c r="C13" s="12"/>
      <c r="D13" s="12"/>
      <c r="E13" s="7"/>
      <c r="F13" s="7"/>
      <c r="G13" s="226"/>
      <c r="H13" s="227"/>
      <c r="I13" s="13"/>
      <c r="J13" s="14"/>
      <c r="K13" s="14"/>
      <c r="L13" s="14"/>
      <c r="M13" s="15"/>
      <c r="N13" s="11"/>
      <c r="R13" s="2" t="str">
        <f t="shared" si="0"/>
        <v/>
      </c>
      <c r="S13" s="22" t="str">
        <f t="shared" si="14"/>
        <v/>
      </c>
      <c r="T13" s="1" t="str">
        <f t="shared" si="4"/>
        <v/>
      </c>
      <c r="U13" s="1" t="str">
        <f t="shared" si="1"/>
        <v/>
      </c>
      <c r="V13" s="1" t="str">
        <f t="shared" si="2"/>
        <v/>
      </c>
      <c r="W13" s="23" t="str">
        <f t="shared" si="5"/>
        <v/>
      </c>
      <c r="X13" s="2" t="str">
        <f t="shared" si="6"/>
        <v xml:space="preserve"> </v>
      </c>
      <c r="Y13" s="2" t="str">
        <f t="shared" si="7"/>
        <v/>
      </c>
      <c r="Z13" s="2" t="str">
        <f t="shared" si="8"/>
        <v/>
      </c>
      <c r="AA13" s="2" t="str">
        <f t="shared" si="9"/>
        <v/>
      </c>
      <c r="AB13" s="3" t="str">
        <f t="shared" si="3"/>
        <v/>
      </c>
      <c r="AC13" s="2" t="str">
        <f t="shared" si="10"/>
        <v/>
      </c>
      <c r="AD13" s="2" t="str">
        <f t="shared" si="11"/>
        <v/>
      </c>
      <c r="AE13" s="2"/>
      <c r="AF13" s="2" t="str">
        <f t="shared" si="12"/>
        <v/>
      </c>
      <c r="AG13" s="33" t="s">
        <v>152</v>
      </c>
      <c r="AI13" s="16" t="str">
        <f t="shared" si="13"/>
        <v>　</v>
      </c>
    </row>
    <row r="14" spans="1:35" ht="22.5" customHeight="1" x14ac:dyDescent="0.2">
      <c r="A14" s="34">
        <v>8</v>
      </c>
      <c r="B14" s="12"/>
      <c r="C14" s="12"/>
      <c r="D14" s="12"/>
      <c r="E14" s="7"/>
      <c r="F14" s="7"/>
      <c r="G14" s="226"/>
      <c r="H14" s="227"/>
      <c r="I14" s="13"/>
      <c r="J14" s="14"/>
      <c r="K14" s="14"/>
      <c r="L14" s="14"/>
      <c r="M14" s="15"/>
      <c r="N14" s="11"/>
      <c r="R14" s="2" t="str">
        <f t="shared" si="0"/>
        <v/>
      </c>
      <c r="S14" s="22" t="str">
        <f t="shared" si="14"/>
        <v/>
      </c>
      <c r="T14" s="1" t="str">
        <f t="shared" si="4"/>
        <v/>
      </c>
      <c r="U14" s="1" t="str">
        <f t="shared" si="1"/>
        <v/>
      </c>
      <c r="V14" s="1" t="str">
        <f t="shared" si="2"/>
        <v/>
      </c>
      <c r="W14" s="23" t="str">
        <f t="shared" si="5"/>
        <v/>
      </c>
      <c r="X14" s="2" t="str">
        <f t="shared" si="6"/>
        <v xml:space="preserve"> </v>
      </c>
      <c r="Y14" s="2" t="str">
        <f t="shared" si="7"/>
        <v/>
      </c>
      <c r="Z14" s="2" t="str">
        <f t="shared" si="8"/>
        <v/>
      </c>
      <c r="AA14" s="2" t="str">
        <f t="shared" si="9"/>
        <v/>
      </c>
      <c r="AB14" s="3" t="str">
        <f t="shared" si="3"/>
        <v/>
      </c>
      <c r="AC14" s="2" t="str">
        <f t="shared" si="10"/>
        <v/>
      </c>
      <c r="AD14" s="2" t="str">
        <f t="shared" si="11"/>
        <v/>
      </c>
      <c r="AE14" s="2"/>
      <c r="AF14" s="2" t="str">
        <f t="shared" si="12"/>
        <v/>
      </c>
      <c r="AG14" s="33" t="s">
        <v>152</v>
      </c>
      <c r="AI14" s="16" t="str">
        <f t="shared" si="13"/>
        <v>　</v>
      </c>
    </row>
    <row r="15" spans="1:35" ht="22.5" customHeight="1" x14ac:dyDescent="0.2">
      <c r="A15" s="34">
        <v>9</v>
      </c>
      <c r="B15" s="7"/>
      <c r="C15" s="7"/>
      <c r="D15" s="7"/>
      <c r="E15" s="7"/>
      <c r="F15" s="7"/>
      <c r="G15" s="226"/>
      <c r="H15" s="227"/>
      <c r="I15" s="13"/>
      <c r="J15" s="14"/>
      <c r="K15" s="14"/>
      <c r="L15" s="14"/>
      <c r="M15" s="15"/>
      <c r="N15" s="11"/>
      <c r="R15" s="2" t="str">
        <f t="shared" si="0"/>
        <v/>
      </c>
      <c r="S15" s="22" t="str">
        <f t="shared" si="14"/>
        <v/>
      </c>
      <c r="T15" s="1" t="str">
        <f t="shared" si="4"/>
        <v/>
      </c>
      <c r="U15" s="1" t="str">
        <f t="shared" si="1"/>
        <v/>
      </c>
      <c r="V15" s="1" t="str">
        <f t="shared" si="2"/>
        <v/>
      </c>
      <c r="W15" s="23" t="str">
        <f t="shared" si="5"/>
        <v/>
      </c>
      <c r="X15" s="2" t="str">
        <f t="shared" si="6"/>
        <v xml:space="preserve"> </v>
      </c>
      <c r="Y15" s="2" t="str">
        <f t="shared" si="7"/>
        <v/>
      </c>
      <c r="Z15" s="2" t="str">
        <f t="shared" si="8"/>
        <v/>
      </c>
      <c r="AA15" s="2" t="str">
        <f t="shared" si="9"/>
        <v/>
      </c>
      <c r="AB15" s="3" t="str">
        <f t="shared" si="3"/>
        <v/>
      </c>
      <c r="AC15" s="2" t="str">
        <f t="shared" si="10"/>
        <v/>
      </c>
      <c r="AD15" s="2" t="str">
        <f t="shared" si="11"/>
        <v/>
      </c>
      <c r="AE15" s="2"/>
      <c r="AF15" s="2" t="str">
        <f t="shared" si="12"/>
        <v/>
      </c>
      <c r="AG15" s="33" t="s">
        <v>152</v>
      </c>
      <c r="AI15" s="16" t="str">
        <f t="shared" si="13"/>
        <v>　</v>
      </c>
    </row>
    <row r="16" spans="1:35" ht="22.5" customHeight="1" x14ac:dyDescent="0.2">
      <c r="A16" s="34">
        <v>10</v>
      </c>
      <c r="B16" s="12"/>
      <c r="C16" s="12"/>
      <c r="D16" s="12"/>
      <c r="E16" s="7"/>
      <c r="F16" s="7"/>
      <c r="G16" s="226"/>
      <c r="H16" s="227"/>
      <c r="I16" s="13"/>
      <c r="J16" s="14"/>
      <c r="K16" s="14"/>
      <c r="L16" s="14"/>
      <c r="M16" s="15"/>
      <c r="N16" s="11"/>
      <c r="R16" s="2" t="str">
        <f t="shared" si="0"/>
        <v/>
      </c>
      <c r="S16" s="22" t="str">
        <f t="shared" si="14"/>
        <v/>
      </c>
      <c r="T16" s="1" t="str">
        <f t="shared" si="4"/>
        <v/>
      </c>
      <c r="U16" s="1" t="str">
        <f t="shared" si="1"/>
        <v/>
      </c>
      <c r="V16" s="1" t="str">
        <f t="shared" si="2"/>
        <v/>
      </c>
      <c r="W16" s="23" t="str">
        <f t="shared" si="5"/>
        <v/>
      </c>
      <c r="X16" s="2" t="str">
        <f t="shared" si="6"/>
        <v xml:space="preserve"> </v>
      </c>
      <c r="Y16" s="2" t="str">
        <f t="shared" si="7"/>
        <v/>
      </c>
      <c r="Z16" s="2" t="str">
        <f t="shared" si="8"/>
        <v/>
      </c>
      <c r="AA16" s="2" t="str">
        <f t="shared" si="9"/>
        <v/>
      </c>
      <c r="AB16" s="3" t="str">
        <f t="shared" si="3"/>
        <v/>
      </c>
      <c r="AC16" s="2" t="str">
        <f t="shared" si="10"/>
        <v/>
      </c>
      <c r="AD16" s="2" t="str">
        <f t="shared" si="11"/>
        <v/>
      </c>
      <c r="AE16" s="2"/>
      <c r="AF16" s="2" t="str">
        <f t="shared" si="12"/>
        <v/>
      </c>
      <c r="AG16" s="33" t="s">
        <v>152</v>
      </c>
      <c r="AI16" s="16" t="str">
        <f t="shared" si="13"/>
        <v>　</v>
      </c>
    </row>
    <row r="17" spans="1:35" ht="22.5" customHeight="1" x14ac:dyDescent="0.2">
      <c r="A17" s="34">
        <v>11</v>
      </c>
      <c r="B17" s="12"/>
      <c r="C17" s="12"/>
      <c r="D17" s="12"/>
      <c r="E17" s="7"/>
      <c r="F17" s="7"/>
      <c r="G17" s="226"/>
      <c r="H17" s="227"/>
      <c r="I17" s="13"/>
      <c r="J17" s="14"/>
      <c r="K17" s="14"/>
      <c r="L17" s="14"/>
      <c r="M17" s="15"/>
      <c r="N17" s="11"/>
      <c r="R17" s="2" t="str">
        <f t="shared" si="0"/>
        <v/>
      </c>
      <c r="S17" s="22" t="str">
        <f t="shared" si="14"/>
        <v/>
      </c>
      <c r="T17" s="1" t="str">
        <f t="shared" si="4"/>
        <v/>
      </c>
      <c r="U17" s="1" t="str">
        <f t="shared" si="1"/>
        <v/>
      </c>
      <c r="V17" s="1" t="str">
        <f t="shared" si="2"/>
        <v/>
      </c>
      <c r="W17" s="23" t="str">
        <f t="shared" si="5"/>
        <v/>
      </c>
      <c r="X17" s="2" t="str">
        <f t="shared" si="6"/>
        <v xml:space="preserve"> </v>
      </c>
      <c r="Y17" s="2" t="str">
        <f t="shared" si="7"/>
        <v/>
      </c>
      <c r="Z17" s="2" t="str">
        <f t="shared" si="8"/>
        <v/>
      </c>
      <c r="AA17" s="2" t="str">
        <f t="shared" si="9"/>
        <v/>
      </c>
      <c r="AB17" s="3" t="str">
        <f t="shared" si="3"/>
        <v/>
      </c>
      <c r="AC17" s="2" t="str">
        <f t="shared" si="10"/>
        <v/>
      </c>
      <c r="AD17" s="2" t="str">
        <f t="shared" si="11"/>
        <v/>
      </c>
      <c r="AE17" s="2"/>
      <c r="AF17" s="2" t="str">
        <f t="shared" si="12"/>
        <v/>
      </c>
      <c r="AG17" s="33" t="s">
        <v>152</v>
      </c>
      <c r="AI17" s="16" t="str">
        <f t="shared" si="13"/>
        <v>　</v>
      </c>
    </row>
    <row r="18" spans="1:35" ht="22.5" customHeight="1" x14ac:dyDescent="0.2">
      <c r="A18" s="34">
        <v>12</v>
      </c>
      <c r="B18" s="12"/>
      <c r="C18" s="12"/>
      <c r="D18" s="12"/>
      <c r="E18" s="7"/>
      <c r="F18" s="7"/>
      <c r="G18" s="226"/>
      <c r="H18" s="227"/>
      <c r="I18" s="13"/>
      <c r="J18" s="14"/>
      <c r="K18" s="14"/>
      <c r="L18" s="14"/>
      <c r="M18" s="15"/>
      <c r="N18" s="11"/>
      <c r="R18" s="2" t="str">
        <f t="shared" si="0"/>
        <v/>
      </c>
      <c r="S18" s="22" t="str">
        <f t="shared" si="14"/>
        <v/>
      </c>
      <c r="T18" s="1" t="str">
        <f t="shared" si="4"/>
        <v/>
      </c>
      <c r="U18" s="1" t="str">
        <f t="shared" si="1"/>
        <v/>
      </c>
      <c r="V18" s="1" t="str">
        <f t="shared" si="2"/>
        <v/>
      </c>
      <c r="W18" s="23" t="str">
        <f t="shared" si="5"/>
        <v/>
      </c>
      <c r="X18" s="2" t="str">
        <f t="shared" si="6"/>
        <v xml:space="preserve"> </v>
      </c>
      <c r="Y18" s="2" t="str">
        <f t="shared" si="7"/>
        <v/>
      </c>
      <c r="Z18" s="2" t="str">
        <f t="shared" si="8"/>
        <v/>
      </c>
      <c r="AA18" s="2" t="str">
        <f t="shared" si="9"/>
        <v/>
      </c>
      <c r="AB18" s="3" t="str">
        <f t="shared" si="3"/>
        <v/>
      </c>
      <c r="AC18" s="2" t="str">
        <f t="shared" si="10"/>
        <v/>
      </c>
      <c r="AD18" s="2" t="str">
        <f t="shared" si="11"/>
        <v/>
      </c>
      <c r="AE18" s="2"/>
      <c r="AF18" s="2" t="str">
        <f t="shared" si="12"/>
        <v/>
      </c>
      <c r="AG18" s="33" t="s">
        <v>152</v>
      </c>
      <c r="AI18" s="16" t="str">
        <f t="shared" si="13"/>
        <v>　</v>
      </c>
    </row>
    <row r="19" spans="1:35" ht="22.5" customHeight="1" x14ac:dyDescent="0.2">
      <c r="A19" s="34">
        <v>13</v>
      </c>
      <c r="B19" s="7"/>
      <c r="C19" s="7"/>
      <c r="D19" s="7"/>
      <c r="E19" s="7"/>
      <c r="F19" s="7"/>
      <c r="G19" s="226"/>
      <c r="H19" s="227"/>
      <c r="I19" s="13"/>
      <c r="J19" s="14"/>
      <c r="K19" s="14"/>
      <c r="L19" s="14"/>
      <c r="M19" s="15"/>
      <c r="N19" s="11"/>
      <c r="R19" s="2" t="str">
        <f t="shared" si="0"/>
        <v/>
      </c>
      <c r="S19" s="22" t="str">
        <f t="shared" si="14"/>
        <v/>
      </c>
      <c r="T19" s="1" t="str">
        <f t="shared" si="4"/>
        <v/>
      </c>
      <c r="U19" s="1" t="str">
        <f t="shared" si="1"/>
        <v/>
      </c>
      <c r="V19" s="1" t="str">
        <f t="shared" si="2"/>
        <v/>
      </c>
      <c r="W19" s="23" t="str">
        <f t="shared" si="5"/>
        <v/>
      </c>
      <c r="X19" s="2" t="str">
        <f t="shared" si="6"/>
        <v xml:space="preserve"> </v>
      </c>
      <c r="Y19" s="2" t="str">
        <f t="shared" si="7"/>
        <v/>
      </c>
      <c r="Z19" s="2" t="str">
        <f t="shared" si="8"/>
        <v/>
      </c>
      <c r="AA19" s="2" t="str">
        <f t="shared" si="9"/>
        <v/>
      </c>
      <c r="AB19" s="3" t="str">
        <f t="shared" si="3"/>
        <v/>
      </c>
      <c r="AC19" s="2" t="str">
        <f t="shared" si="10"/>
        <v/>
      </c>
      <c r="AD19" s="2" t="str">
        <f t="shared" si="11"/>
        <v/>
      </c>
      <c r="AE19" s="2"/>
      <c r="AF19" s="2" t="str">
        <f t="shared" si="12"/>
        <v/>
      </c>
      <c r="AG19" s="33" t="s">
        <v>152</v>
      </c>
      <c r="AI19" s="16" t="str">
        <f t="shared" si="13"/>
        <v>　</v>
      </c>
    </row>
    <row r="20" spans="1:35" ht="22.5" customHeight="1" x14ac:dyDescent="0.2">
      <c r="A20" s="34">
        <v>14</v>
      </c>
      <c r="B20" s="12"/>
      <c r="C20" s="12"/>
      <c r="D20" s="12"/>
      <c r="E20" s="7"/>
      <c r="F20" s="7"/>
      <c r="G20" s="226"/>
      <c r="H20" s="227"/>
      <c r="I20" s="13"/>
      <c r="J20" s="14"/>
      <c r="K20" s="14"/>
      <c r="L20" s="14"/>
      <c r="M20" s="15"/>
      <c r="N20" s="11"/>
      <c r="R20" s="2" t="str">
        <f t="shared" si="0"/>
        <v/>
      </c>
      <c r="S20" s="22" t="str">
        <f t="shared" si="14"/>
        <v/>
      </c>
      <c r="T20" s="1" t="str">
        <f t="shared" si="4"/>
        <v/>
      </c>
      <c r="U20" s="1" t="str">
        <f t="shared" si="1"/>
        <v/>
      </c>
      <c r="V20" s="1" t="str">
        <f t="shared" si="2"/>
        <v/>
      </c>
      <c r="W20" s="23" t="str">
        <f t="shared" si="5"/>
        <v/>
      </c>
      <c r="X20" s="2" t="str">
        <f t="shared" si="6"/>
        <v xml:space="preserve"> </v>
      </c>
      <c r="Y20" s="2" t="str">
        <f t="shared" si="7"/>
        <v/>
      </c>
      <c r="Z20" s="2" t="str">
        <f t="shared" si="8"/>
        <v/>
      </c>
      <c r="AA20" s="2" t="str">
        <f t="shared" si="9"/>
        <v/>
      </c>
      <c r="AB20" s="3" t="str">
        <f t="shared" si="3"/>
        <v/>
      </c>
      <c r="AC20" s="2" t="str">
        <f t="shared" si="10"/>
        <v/>
      </c>
      <c r="AD20" s="2" t="str">
        <f t="shared" si="11"/>
        <v/>
      </c>
      <c r="AE20" s="2"/>
      <c r="AF20" s="2" t="str">
        <f t="shared" si="12"/>
        <v/>
      </c>
      <c r="AG20" s="33" t="s">
        <v>152</v>
      </c>
      <c r="AI20" s="16" t="str">
        <f t="shared" si="13"/>
        <v>　</v>
      </c>
    </row>
    <row r="21" spans="1:35" ht="22.5" customHeight="1" x14ac:dyDescent="0.2">
      <c r="A21" s="34">
        <v>15</v>
      </c>
      <c r="B21" s="12"/>
      <c r="C21" s="12"/>
      <c r="D21" s="12"/>
      <c r="E21" s="7"/>
      <c r="F21" s="7"/>
      <c r="G21" s="226"/>
      <c r="H21" s="227"/>
      <c r="I21" s="13"/>
      <c r="J21" s="14"/>
      <c r="K21" s="14"/>
      <c r="L21" s="14"/>
      <c r="M21" s="15"/>
      <c r="N21" s="11"/>
      <c r="R21" s="2" t="str">
        <f t="shared" si="0"/>
        <v/>
      </c>
      <c r="S21" s="22" t="str">
        <f t="shared" si="14"/>
        <v/>
      </c>
      <c r="T21" s="1" t="str">
        <f t="shared" si="4"/>
        <v/>
      </c>
      <c r="U21" s="1" t="str">
        <f t="shared" si="1"/>
        <v/>
      </c>
      <c r="V21" s="1" t="str">
        <f t="shared" si="2"/>
        <v/>
      </c>
      <c r="W21" s="23" t="str">
        <f t="shared" si="5"/>
        <v/>
      </c>
      <c r="X21" s="2" t="str">
        <f t="shared" si="6"/>
        <v xml:space="preserve"> </v>
      </c>
      <c r="Y21" s="2" t="str">
        <f t="shared" si="7"/>
        <v/>
      </c>
      <c r="Z21" s="2" t="str">
        <f t="shared" si="8"/>
        <v/>
      </c>
      <c r="AA21" s="2" t="str">
        <f t="shared" si="9"/>
        <v/>
      </c>
      <c r="AB21" s="3" t="str">
        <f t="shared" si="3"/>
        <v/>
      </c>
      <c r="AC21" s="2" t="str">
        <f t="shared" si="10"/>
        <v/>
      </c>
      <c r="AD21" s="2" t="str">
        <f t="shared" si="11"/>
        <v/>
      </c>
      <c r="AE21" s="2"/>
      <c r="AF21" s="2" t="str">
        <f t="shared" si="12"/>
        <v/>
      </c>
      <c r="AG21" s="33" t="s">
        <v>152</v>
      </c>
      <c r="AI21" s="16" t="str">
        <f t="shared" si="13"/>
        <v>　</v>
      </c>
    </row>
    <row r="22" spans="1:35" ht="22.5" customHeight="1" x14ac:dyDescent="0.2">
      <c r="A22" s="34">
        <v>16</v>
      </c>
      <c r="B22" s="12"/>
      <c r="C22" s="12"/>
      <c r="D22" s="12"/>
      <c r="E22" s="7"/>
      <c r="F22" s="7"/>
      <c r="G22" s="226"/>
      <c r="H22" s="227"/>
      <c r="I22" s="13"/>
      <c r="J22" s="14"/>
      <c r="K22" s="14"/>
      <c r="L22" s="14"/>
      <c r="M22" s="15"/>
      <c r="N22" s="11"/>
      <c r="R22" s="2" t="str">
        <f t="shared" si="0"/>
        <v/>
      </c>
      <c r="S22" s="22" t="str">
        <f t="shared" si="14"/>
        <v/>
      </c>
      <c r="T22" s="1" t="str">
        <f t="shared" si="4"/>
        <v/>
      </c>
      <c r="U22" s="1" t="str">
        <f t="shared" si="1"/>
        <v/>
      </c>
      <c r="V22" s="1" t="str">
        <f t="shared" si="2"/>
        <v/>
      </c>
      <c r="W22" s="23" t="str">
        <f t="shared" si="5"/>
        <v/>
      </c>
      <c r="X22" s="2" t="str">
        <f t="shared" si="6"/>
        <v xml:space="preserve"> </v>
      </c>
      <c r="Y22" s="2" t="str">
        <f t="shared" si="7"/>
        <v/>
      </c>
      <c r="Z22" s="2" t="str">
        <f t="shared" si="8"/>
        <v/>
      </c>
      <c r="AA22" s="2" t="str">
        <f t="shared" si="9"/>
        <v/>
      </c>
      <c r="AB22" s="3" t="str">
        <f t="shared" si="3"/>
        <v/>
      </c>
      <c r="AC22" s="2" t="str">
        <f t="shared" si="10"/>
        <v/>
      </c>
      <c r="AD22" s="2" t="str">
        <f t="shared" si="11"/>
        <v/>
      </c>
      <c r="AE22" s="2"/>
      <c r="AF22" s="2" t="str">
        <f t="shared" si="12"/>
        <v/>
      </c>
      <c r="AG22" s="33" t="s">
        <v>152</v>
      </c>
      <c r="AI22" s="16" t="str">
        <f t="shared" si="13"/>
        <v>　</v>
      </c>
    </row>
    <row r="23" spans="1:35" ht="22.5" customHeight="1" x14ac:dyDescent="0.2">
      <c r="A23" s="34">
        <v>17</v>
      </c>
      <c r="B23" s="7"/>
      <c r="C23" s="7"/>
      <c r="D23" s="7"/>
      <c r="E23" s="7"/>
      <c r="F23" s="7"/>
      <c r="G23" s="226"/>
      <c r="H23" s="227"/>
      <c r="I23" s="13"/>
      <c r="J23" s="14"/>
      <c r="K23" s="14"/>
      <c r="L23" s="14"/>
      <c r="M23" s="15"/>
      <c r="N23" s="11"/>
      <c r="R23" s="2" t="str">
        <f t="shared" si="0"/>
        <v/>
      </c>
      <c r="S23" s="22" t="str">
        <f t="shared" si="14"/>
        <v/>
      </c>
      <c r="T23" s="1" t="str">
        <f t="shared" si="4"/>
        <v/>
      </c>
      <c r="U23" s="1" t="str">
        <f t="shared" si="1"/>
        <v/>
      </c>
      <c r="V23" s="1" t="str">
        <f t="shared" si="2"/>
        <v/>
      </c>
      <c r="W23" s="23" t="str">
        <f t="shared" si="5"/>
        <v/>
      </c>
      <c r="X23" s="2" t="str">
        <f t="shared" si="6"/>
        <v xml:space="preserve"> </v>
      </c>
      <c r="Y23" s="2" t="str">
        <f t="shared" si="7"/>
        <v/>
      </c>
      <c r="Z23" s="2" t="str">
        <f t="shared" si="8"/>
        <v/>
      </c>
      <c r="AA23" s="2" t="str">
        <f t="shared" si="9"/>
        <v/>
      </c>
      <c r="AB23" s="3" t="str">
        <f t="shared" si="3"/>
        <v/>
      </c>
      <c r="AC23" s="2" t="str">
        <f t="shared" si="10"/>
        <v/>
      </c>
      <c r="AD23" s="2" t="str">
        <f t="shared" si="11"/>
        <v/>
      </c>
      <c r="AE23" s="2"/>
      <c r="AF23" s="2" t="str">
        <f t="shared" si="12"/>
        <v/>
      </c>
      <c r="AG23" s="33" t="s">
        <v>152</v>
      </c>
      <c r="AI23" s="16" t="str">
        <f t="shared" si="13"/>
        <v>　</v>
      </c>
    </row>
    <row r="24" spans="1:35" ht="22.5" customHeight="1" x14ac:dyDescent="0.2">
      <c r="A24" s="34">
        <v>18</v>
      </c>
      <c r="B24" s="12"/>
      <c r="C24" s="12"/>
      <c r="D24" s="12"/>
      <c r="E24" s="7"/>
      <c r="F24" s="7"/>
      <c r="G24" s="226"/>
      <c r="H24" s="227"/>
      <c r="I24" s="13"/>
      <c r="J24" s="14"/>
      <c r="K24" s="14"/>
      <c r="L24" s="14"/>
      <c r="M24" s="15"/>
      <c r="N24" s="11"/>
      <c r="R24" s="2" t="str">
        <f t="shared" si="0"/>
        <v/>
      </c>
      <c r="S24" s="22" t="str">
        <f t="shared" si="14"/>
        <v/>
      </c>
      <c r="T24" s="1" t="str">
        <f t="shared" si="4"/>
        <v/>
      </c>
      <c r="U24" s="1" t="str">
        <f t="shared" si="1"/>
        <v/>
      </c>
      <c r="V24" s="1" t="str">
        <f t="shared" si="2"/>
        <v/>
      </c>
      <c r="W24" s="23" t="str">
        <f t="shared" si="5"/>
        <v/>
      </c>
      <c r="X24" s="2" t="str">
        <f t="shared" si="6"/>
        <v xml:space="preserve"> </v>
      </c>
      <c r="Y24" s="2" t="str">
        <f t="shared" si="7"/>
        <v/>
      </c>
      <c r="Z24" s="2" t="str">
        <f t="shared" si="8"/>
        <v/>
      </c>
      <c r="AA24" s="2" t="str">
        <f t="shared" si="9"/>
        <v/>
      </c>
      <c r="AB24" s="3" t="str">
        <f t="shared" si="3"/>
        <v/>
      </c>
      <c r="AC24" s="2" t="str">
        <f t="shared" si="10"/>
        <v/>
      </c>
      <c r="AD24" s="2" t="str">
        <f t="shared" si="11"/>
        <v/>
      </c>
      <c r="AE24" s="2"/>
      <c r="AF24" s="2" t="str">
        <f t="shared" si="12"/>
        <v/>
      </c>
      <c r="AG24" s="33" t="s">
        <v>152</v>
      </c>
      <c r="AI24" s="16" t="str">
        <f t="shared" si="13"/>
        <v>　</v>
      </c>
    </row>
    <row r="25" spans="1:35" ht="22.5" customHeight="1" x14ac:dyDescent="0.2">
      <c r="A25" s="34">
        <v>19</v>
      </c>
      <c r="B25" s="12"/>
      <c r="C25" s="12"/>
      <c r="D25" s="12"/>
      <c r="E25" s="7"/>
      <c r="F25" s="7"/>
      <c r="G25" s="226"/>
      <c r="H25" s="227"/>
      <c r="I25" s="13"/>
      <c r="J25" s="14"/>
      <c r="K25" s="14"/>
      <c r="L25" s="14"/>
      <c r="M25" s="15"/>
      <c r="N25" s="11"/>
      <c r="R25" s="2" t="str">
        <f t="shared" si="0"/>
        <v/>
      </c>
      <c r="S25" s="22" t="str">
        <f t="shared" si="14"/>
        <v/>
      </c>
      <c r="T25" s="1" t="str">
        <f t="shared" si="4"/>
        <v/>
      </c>
      <c r="U25" s="1" t="str">
        <f t="shared" si="1"/>
        <v/>
      </c>
      <c r="V25" s="1" t="str">
        <f t="shared" si="2"/>
        <v/>
      </c>
      <c r="W25" s="23" t="str">
        <f t="shared" si="5"/>
        <v/>
      </c>
      <c r="X25" s="2" t="str">
        <f t="shared" si="6"/>
        <v xml:space="preserve"> </v>
      </c>
      <c r="Y25" s="2" t="str">
        <f t="shared" si="7"/>
        <v/>
      </c>
      <c r="Z25" s="2" t="str">
        <f t="shared" si="8"/>
        <v/>
      </c>
      <c r="AA25" s="2" t="str">
        <f t="shared" si="9"/>
        <v/>
      </c>
      <c r="AB25" s="3" t="str">
        <f t="shared" si="3"/>
        <v/>
      </c>
      <c r="AC25" s="2" t="str">
        <f t="shared" si="10"/>
        <v/>
      </c>
      <c r="AD25" s="2" t="str">
        <f t="shared" si="11"/>
        <v/>
      </c>
      <c r="AE25" s="2"/>
      <c r="AF25" s="2" t="str">
        <f t="shared" si="12"/>
        <v/>
      </c>
      <c r="AG25" s="33" t="s">
        <v>152</v>
      </c>
      <c r="AI25" s="16" t="str">
        <f t="shared" si="13"/>
        <v>　</v>
      </c>
    </row>
    <row r="26" spans="1:35" ht="22.5" customHeight="1" x14ac:dyDescent="0.2">
      <c r="A26" s="34">
        <v>20</v>
      </c>
      <c r="B26" s="12"/>
      <c r="C26" s="12"/>
      <c r="D26" s="12"/>
      <c r="E26" s="7"/>
      <c r="F26" s="7"/>
      <c r="G26" s="226"/>
      <c r="H26" s="227"/>
      <c r="I26" s="13"/>
      <c r="J26" s="14"/>
      <c r="K26" s="14"/>
      <c r="L26" s="14"/>
      <c r="M26" s="15"/>
      <c r="N26" s="11"/>
      <c r="R26" s="2" t="str">
        <f t="shared" si="0"/>
        <v/>
      </c>
      <c r="S26" s="22" t="str">
        <f t="shared" si="14"/>
        <v/>
      </c>
      <c r="T26" s="1" t="str">
        <f t="shared" si="4"/>
        <v/>
      </c>
      <c r="U26" s="1" t="str">
        <f t="shared" si="1"/>
        <v/>
      </c>
      <c r="V26" s="1" t="str">
        <f t="shared" si="2"/>
        <v/>
      </c>
      <c r="W26" s="23" t="str">
        <f t="shared" si="5"/>
        <v/>
      </c>
      <c r="X26" s="2" t="str">
        <f t="shared" si="6"/>
        <v xml:space="preserve"> </v>
      </c>
      <c r="Y26" s="2" t="str">
        <f t="shared" si="7"/>
        <v/>
      </c>
      <c r="Z26" s="2" t="str">
        <f t="shared" si="8"/>
        <v/>
      </c>
      <c r="AA26" s="2" t="str">
        <f t="shared" si="9"/>
        <v/>
      </c>
      <c r="AB26" s="3" t="str">
        <f t="shared" si="3"/>
        <v/>
      </c>
      <c r="AC26" s="2" t="str">
        <f t="shared" si="10"/>
        <v/>
      </c>
      <c r="AD26" s="2" t="str">
        <f t="shared" si="11"/>
        <v/>
      </c>
      <c r="AE26" s="2"/>
      <c r="AF26" s="2" t="str">
        <f t="shared" si="12"/>
        <v/>
      </c>
      <c r="AG26" s="33" t="s">
        <v>152</v>
      </c>
      <c r="AI26" s="16" t="str">
        <f t="shared" si="13"/>
        <v>　</v>
      </c>
    </row>
    <row r="27" spans="1:35" ht="22.5" customHeight="1" x14ac:dyDescent="0.2">
      <c r="A27" s="34">
        <v>21</v>
      </c>
      <c r="B27" s="7"/>
      <c r="C27" s="7"/>
      <c r="D27" s="7"/>
      <c r="E27" s="7"/>
      <c r="F27" s="7"/>
      <c r="G27" s="226"/>
      <c r="H27" s="227"/>
      <c r="I27" s="13"/>
      <c r="J27" s="14"/>
      <c r="K27" s="14"/>
      <c r="L27" s="14"/>
      <c r="M27" s="15"/>
      <c r="N27" s="11"/>
      <c r="R27" s="2" t="str">
        <f t="shared" si="0"/>
        <v/>
      </c>
      <c r="S27" s="22" t="str">
        <f t="shared" si="14"/>
        <v/>
      </c>
      <c r="T27" s="1" t="str">
        <f t="shared" si="4"/>
        <v/>
      </c>
      <c r="U27" s="1" t="str">
        <f t="shared" si="1"/>
        <v/>
      </c>
      <c r="V27" s="1" t="str">
        <f t="shared" si="2"/>
        <v/>
      </c>
      <c r="W27" s="23" t="str">
        <f t="shared" si="5"/>
        <v/>
      </c>
      <c r="X27" s="2" t="str">
        <f t="shared" si="6"/>
        <v xml:space="preserve"> </v>
      </c>
      <c r="Y27" s="2" t="str">
        <f t="shared" si="7"/>
        <v/>
      </c>
      <c r="Z27" s="2" t="str">
        <f t="shared" si="8"/>
        <v/>
      </c>
      <c r="AA27" s="2" t="str">
        <f t="shared" si="9"/>
        <v/>
      </c>
      <c r="AB27" s="3" t="str">
        <f t="shared" si="3"/>
        <v/>
      </c>
      <c r="AC27" s="2" t="str">
        <f t="shared" si="10"/>
        <v/>
      </c>
      <c r="AD27" s="2" t="str">
        <f t="shared" si="11"/>
        <v/>
      </c>
      <c r="AE27" s="2"/>
      <c r="AF27" s="2" t="str">
        <f t="shared" si="12"/>
        <v/>
      </c>
      <c r="AG27" s="33" t="s">
        <v>152</v>
      </c>
      <c r="AI27" s="16" t="str">
        <f t="shared" si="13"/>
        <v>　</v>
      </c>
    </row>
    <row r="28" spans="1:35" ht="22.5" customHeight="1" x14ac:dyDescent="0.2">
      <c r="A28" s="34">
        <v>22</v>
      </c>
      <c r="B28" s="12"/>
      <c r="C28" s="12"/>
      <c r="D28" s="12"/>
      <c r="E28" s="7"/>
      <c r="F28" s="7"/>
      <c r="G28" s="226"/>
      <c r="H28" s="227"/>
      <c r="I28" s="13"/>
      <c r="J28" s="14"/>
      <c r="K28" s="14"/>
      <c r="L28" s="14"/>
      <c r="M28" s="15"/>
      <c r="N28" s="11"/>
      <c r="R28" s="2" t="str">
        <f t="shared" si="0"/>
        <v/>
      </c>
      <c r="S28" s="22" t="str">
        <f t="shared" si="14"/>
        <v/>
      </c>
      <c r="T28" s="1" t="str">
        <f t="shared" si="4"/>
        <v/>
      </c>
      <c r="U28" s="1" t="str">
        <f t="shared" si="1"/>
        <v/>
      </c>
      <c r="V28" s="1" t="str">
        <f t="shared" si="2"/>
        <v/>
      </c>
      <c r="W28" s="23" t="str">
        <f t="shared" si="5"/>
        <v/>
      </c>
      <c r="X28" s="2" t="str">
        <f t="shared" si="6"/>
        <v xml:space="preserve"> </v>
      </c>
      <c r="Y28" s="2" t="str">
        <f t="shared" si="7"/>
        <v/>
      </c>
      <c r="Z28" s="2" t="str">
        <f t="shared" si="8"/>
        <v/>
      </c>
      <c r="AA28" s="2" t="str">
        <f t="shared" si="9"/>
        <v/>
      </c>
      <c r="AB28" s="3" t="str">
        <f t="shared" si="3"/>
        <v/>
      </c>
      <c r="AC28" s="2" t="str">
        <f t="shared" si="10"/>
        <v/>
      </c>
      <c r="AD28" s="2" t="str">
        <f t="shared" si="11"/>
        <v/>
      </c>
      <c r="AE28" s="2"/>
      <c r="AF28" s="2" t="str">
        <f t="shared" si="12"/>
        <v/>
      </c>
      <c r="AG28" s="33" t="s">
        <v>152</v>
      </c>
      <c r="AI28" s="16" t="str">
        <f t="shared" si="13"/>
        <v>　</v>
      </c>
    </row>
    <row r="29" spans="1:35" ht="22.5" customHeight="1" x14ac:dyDescent="0.2">
      <c r="A29" s="34">
        <v>23</v>
      </c>
      <c r="B29" s="12"/>
      <c r="C29" s="12"/>
      <c r="D29" s="12"/>
      <c r="E29" s="7"/>
      <c r="F29" s="7"/>
      <c r="G29" s="226"/>
      <c r="H29" s="227"/>
      <c r="I29" s="13"/>
      <c r="J29" s="14"/>
      <c r="K29" s="14"/>
      <c r="L29" s="14"/>
      <c r="M29" s="15"/>
      <c r="N29" s="11"/>
      <c r="R29" s="2" t="str">
        <f t="shared" si="0"/>
        <v/>
      </c>
      <c r="S29" s="22" t="str">
        <f t="shared" si="14"/>
        <v/>
      </c>
      <c r="T29" s="1" t="str">
        <f t="shared" si="4"/>
        <v/>
      </c>
      <c r="U29" s="1" t="str">
        <f t="shared" si="1"/>
        <v/>
      </c>
      <c r="V29" s="1" t="str">
        <f t="shared" si="2"/>
        <v/>
      </c>
      <c r="W29" s="23" t="str">
        <f t="shared" si="5"/>
        <v/>
      </c>
      <c r="X29" s="2" t="str">
        <f t="shared" si="6"/>
        <v xml:space="preserve"> </v>
      </c>
      <c r="Y29" s="2" t="str">
        <f t="shared" si="7"/>
        <v/>
      </c>
      <c r="Z29" s="2" t="str">
        <f t="shared" si="8"/>
        <v/>
      </c>
      <c r="AA29" s="2" t="str">
        <f t="shared" si="9"/>
        <v/>
      </c>
      <c r="AB29" s="3" t="str">
        <f t="shared" si="3"/>
        <v/>
      </c>
      <c r="AC29" s="2" t="str">
        <f t="shared" si="10"/>
        <v/>
      </c>
      <c r="AD29" s="2" t="str">
        <f t="shared" si="11"/>
        <v/>
      </c>
      <c r="AE29" s="2"/>
      <c r="AF29" s="2" t="str">
        <f t="shared" si="12"/>
        <v/>
      </c>
      <c r="AG29" s="33" t="s">
        <v>152</v>
      </c>
      <c r="AI29" s="16" t="str">
        <f t="shared" si="13"/>
        <v>　</v>
      </c>
    </row>
    <row r="30" spans="1:35" ht="22.5" customHeight="1" x14ac:dyDescent="0.2">
      <c r="A30" s="34">
        <v>24</v>
      </c>
      <c r="B30" s="12"/>
      <c r="C30" s="12"/>
      <c r="D30" s="12"/>
      <c r="E30" s="7"/>
      <c r="F30" s="7"/>
      <c r="G30" s="226"/>
      <c r="H30" s="227"/>
      <c r="I30" s="13"/>
      <c r="J30" s="14"/>
      <c r="K30" s="14"/>
      <c r="L30" s="14"/>
      <c r="M30" s="15"/>
      <c r="N30" s="11"/>
      <c r="R30" s="2" t="str">
        <f t="shared" si="0"/>
        <v/>
      </c>
      <c r="S30" s="22" t="str">
        <f t="shared" si="14"/>
        <v/>
      </c>
      <c r="T30" s="1" t="str">
        <f t="shared" si="4"/>
        <v/>
      </c>
      <c r="U30" s="1" t="str">
        <f t="shared" si="1"/>
        <v/>
      </c>
      <c r="V30" s="1" t="str">
        <f t="shared" si="2"/>
        <v/>
      </c>
      <c r="W30" s="23" t="str">
        <f t="shared" si="5"/>
        <v/>
      </c>
      <c r="X30" s="2" t="str">
        <f t="shared" si="6"/>
        <v xml:space="preserve"> </v>
      </c>
      <c r="Y30" s="2" t="str">
        <f t="shared" si="7"/>
        <v/>
      </c>
      <c r="Z30" s="2" t="str">
        <f t="shared" si="8"/>
        <v/>
      </c>
      <c r="AA30" s="2" t="str">
        <f t="shared" si="9"/>
        <v/>
      </c>
      <c r="AB30" s="3" t="str">
        <f t="shared" si="3"/>
        <v/>
      </c>
      <c r="AC30" s="2" t="str">
        <f t="shared" si="10"/>
        <v/>
      </c>
      <c r="AD30" s="2" t="str">
        <f t="shared" si="11"/>
        <v/>
      </c>
      <c r="AE30" s="2"/>
      <c r="AF30" s="2" t="str">
        <f t="shared" si="12"/>
        <v/>
      </c>
      <c r="AG30" s="33" t="s">
        <v>152</v>
      </c>
      <c r="AI30" s="16" t="str">
        <f t="shared" si="13"/>
        <v>　</v>
      </c>
    </row>
    <row r="31" spans="1:35" ht="22.5" customHeight="1" x14ac:dyDescent="0.2">
      <c r="A31" s="35">
        <v>25</v>
      </c>
      <c r="B31" s="12"/>
      <c r="C31" s="12"/>
      <c r="D31" s="12"/>
      <c r="E31" s="7"/>
      <c r="F31" s="7"/>
      <c r="G31" s="226"/>
      <c r="H31" s="227"/>
      <c r="I31" s="13"/>
      <c r="J31" s="14"/>
      <c r="K31" s="14"/>
      <c r="L31" s="14"/>
      <c r="M31" s="15"/>
      <c r="N31" s="11"/>
      <c r="R31" s="2" t="str">
        <f t="shared" si="0"/>
        <v/>
      </c>
      <c r="S31" s="22" t="str">
        <f t="shared" si="14"/>
        <v/>
      </c>
      <c r="T31" s="1" t="str">
        <f t="shared" si="4"/>
        <v/>
      </c>
      <c r="U31" s="1" t="str">
        <f t="shared" si="1"/>
        <v/>
      </c>
      <c r="V31" s="1" t="str">
        <f t="shared" si="2"/>
        <v/>
      </c>
      <c r="W31" s="23" t="str">
        <f t="shared" si="5"/>
        <v/>
      </c>
      <c r="X31" s="2" t="str">
        <f t="shared" si="6"/>
        <v xml:space="preserve"> </v>
      </c>
      <c r="Y31" s="2" t="str">
        <f t="shared" si="7"/>
        <v/>
      </c>
      <c r="Z31" s="2" t="str">
        <f t="shared" si="8"/>
        <v/>
      </c>
      <c r="AA31" s="2" t="str">
        <f t="shared" si="9"/>
        <v/>
      </c>
      <c r="AB31" s="3" t="str">
        <f t="shared" si="3"/>
        <v/>
      </c>
      <c r="AC31" s="2" t="str">
        <f t="shared" si="10"/>
        <v/>
      </c>
      <c r="AD31" s="2" t="str">
        <f t="shared" si="11"/>
        <v/>
      </c>
      <c r="AE31" s="2"/>
      <c r="AF31" s="2" t="str">
        <f t="shared" si="12"/>
        <v/>
      </c>
      <c r="AG31" s="33" t="s">
        <v>152</v>
      </c>
      <c r="AI31" s="16" t="str">
        <f t="shared" si="13"/>
        <v>　</v>
      </c>
    </row>
    <row r="32" spans="1:35" ht="22.5" customHeight="1" x14ac:dyDescent="0.2">
      <c r="A32" s="36"/>
      <c r="B32" s="37"/>
      <c r="C32" s="37"/>
      <c r="D32" s="37"/>
      <c r="E32" s="37"/>
      <c r="F32" s="37"/>
      <c r="G32" s="38" t="s">
        <v>14</v>
      </c>
      <c r="H32" s="233">
        <f>基礎データ【必ず入力してください】!$C$6</f>
        <v>0</v>
      </c>
      <c r="I32" s="233"/>
      <c r="J32" s="233"/>
      <c r="K32" s="233"/>
      <c r="L32" s="233"/>
      <c r="M32" s="233"/>
      <c r="N32" s="39" t="s">
        <v>13</v>
      </c>
      <c r="R32" s="2"/>
      <c r="T32" s="1" t="str">
        <f>IF($S32="","",VLOOKUP($S32,'(種目・作業用)'!$A$2:$D$89,2,FALSE))</f>
        <v/>
      </c>
      <c r="U32" s="1" t="str">
        <f>IF($S32="","",VLOOKUP($S32,'(種目・作業用)'!$A$2:$D$89,3,FALSE))</f>
        <v/>
      </c>
      <c r="V32" s="1" t="str">
        <f>IF($S32="","",VLOOKUP($S32,'(種目・作業用)'!$A$2:$D$89,4,FALSE))</f>
        <v/>
      </c>
      <c r="Z32" s="2"/>
      <c r="AB32" s="3"/>
      <c r="AD32" s="2"/>
      <c r="AI32" s="16"/>
    </row>
    <row r="33" spans="1:35" ht="7.5" customHeight="1" x14ac:dyDescent="0.2">
      <c r="A33" s="27"/>
      <c r="B33" s="27"/>
      <c r="C33" s="27"/>
      <c r="D33" s="27"/>
      <c r="E33" s="27"/>
      <c r="F33" s="27"/>
      <c r="G33" s="40"/>
      <c r="H33" s="41"/>
      <c r="I33" s="41"/>
      <c r="J33" s="41"/>
      <c r="K33" s="41"/>
      <c r="L33" s="41"/>
      <c r="M33" s="41"/>
      <c r="N33" s="42"/>
      <c r="R33" s="2"/>
      <c r="T33" s="1" t="str">
        <f>IF($S33="","",VLOOKUP($S33,'(種目・作業用)'!$A$2:$D$89,2,FALSE))</f>
        <v/>
      </c>
      <c r="U33" s="1" t="str">
        <f>IF($S33="","",VLOOKUP($S33,'(種目・作業用)'!$A$2:$D$89,3,FALSE))</f>
        <v/>
      </c>
      <c r="V33" s="1" t="str">
        <f>IF($S33="","",VLOOKUP($S33,'(種目・作業用)'!$A$2:$D$89,4,FALSE))</f>
        <v/>
      </c>
      <c r="Z33" s="2"/>
      <c r="AB33" s="3"/>
      <c r="AD33" s="2"/>
      <c r="AI33" s="16"/>
    </row>
    <row r="34" spans="1:35" ht="22.5" customHeight="1" x14ac:dyDescent="0.2">
      <c r="A34" s="223" t="s">
        <v>227</v>
      </c>
      <c r="B34" s="223"/>
      <c r="C34" s="223"/>
      <c r="D34" s="223"/>
      <c r="E34" s="223"/>
      <c r="F34" s="223"/>
      <c r="G34" s="223"/>
      <c r="H34" s="223"/>
      <c r="I34" s="223"/>
      <c r="J34" s="223"/>
      <c r="K34" s="223"/>
      <c r="L34" s="223"/>
      <c r="M34" s="223"/>
      <c r="N34" s="223"/>
      <c r="R34" s="2"/>
      <c r="T34" s="1" t="str">
        <f>IF($S34="","",VLOOKUP($S34,'(種目・作業用)'!$A$2:$D$89,2,FALSE))</f>
        <v/>
      </c>
      <c r="U34" s="1" t="str">
        <f>IF($S34="","",VLOOKUP($S34,'(種目・作業用)'!$A$2:$D$89,3,FALSE))</f>
        <v/>
      </c>
      <c r="V34" s="1" t="str">
        <f>IF($S34="","",VLOOKUP($S34,'(種目・作業用)'!$A$2:$D$89,4,FALSE))</f>
        <v/>
      </c>
      <c r="Z34" s="2"/>
      <c r="AB34" s="3"/>
      <c r="AD34" s="2"/>
      <c r="AI34" s="16"/>
    </row>
    <row r="35" spans="1:35" ht="7.5" customHeight="1" x14ac:dyDescent="0.2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R35" s="2"/>
      <c r="T35" s="1" t="str">
        <f>IF($S35="","",VLOOKUP($S35,'(種目・作業用)'!$A$2:$D$89,2,FALSE))</f>
        <v/>
      </c>
      <c r="U35" s="1" t="str">
        <f>IF($S35="","",VLOOKUP($S35,'(種目・作業用)'!$A$2:$D$89,3,FALSE))</f>
        <v/>
      </c>
      <c r="V35" s="1" t="str">
        <f>IF($S35="","",VLOOKUP($S35,'(種目・作業用)'!$A$2:$D$89,4,FALSE))</f>
        <v/>
      </c>
      <c r="Z35" s="2"/>
      <c r="AB35" s="3"/>
      <c r="AD35" s="2"/>
      <c r="AI35" s="16"/>
    </row>
    <row r="36" spans="1:35" x14ac:dyDescent="0.2">
      <c r="A36" s="27"/>
      <c r="B36" s="27"/>
      <c r="C36" s="27" t="s">
        <v>15</v>
      </c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R36" s="2"/>
      <c r="T36" s="1" t="str">
        <f>IF($S36="","",VLOOKUP($S36,'(種目・作業用)'!$A$2:$D$89,2,FALSE))</f>
        <v/>
      </c>
      <c r="U36" s="1" t="str">
        <f>IF($S36="","",VLOOKUP($S36,'(種目・作業用)'!$A$2:$D$89,3,FALSE))</f>
        <v/>
      </c>
      <c r="V36" s="1" t="str">
        <f>IF($S36="","",VLOOKUP($S36,'(種目・作業用)'!$A$2:$D$89,4,FALSE))</f>
        <v/>
      </c>
      <c r="Z36" s="2"/>
      <c r="AB36" s="3"/>
      <c r="AD36" s="2"/>
      <c r="AI36" s="16"/>
    </row>
    <row r="37" spans="1:35" x14ac:dyDescent="0.2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R37" s="2"/>
      <c r="T37" s="1" t="str">
        <f>IF($S37="","",VLOOKUP($S37,'(種目・作業用)'!$A$2:$D$89,2,FALSE))</f>
        <v/>
      </c>
      <c r="U37" s="1" t="str">
        <f>IF($S37="","",VLOOKUP($S37,'(種目・作業用)'!$A$2:$D$89,3,FALSE))</f>
        <v/>
      </c>
      <c r="V37" s="1" t="str">
        <f>IF($S37="","",VLOOKUP($S37,'(種目・作業用)'!$A$2:$D$89,4,FALSE))</f>
        <v/>
      </c>
      <c r="Z37" s="2"/>
      <c r="AB37" s="3"/>
      <c r="AD37" s="2"/>
      <c r="AI37" s="16"/>
    </row>
    <row r="38" spans="1:35" x14ac:dyDescent="0.2">
      <c r="A38" s="27"/>
      <c r="B38" s="27"/>
      <c r="C38" s="263" t="s">
        <v>257</v>
      </c>
      <c r="D38" s="263"/>
      <c r="E38" s="27"/>
      <c r="F38" s="27"/>
      <c r="G38" s="27"/>
      <c r="H38" s="27"/>
      <c r="I38" s="27"/>
      <c r="J38" s="27"/>
      <c r="K38" s="27"/>
      <c r="L38" s="27"/>
      <c r="M38" s="27"/>
      <c r="N38" s="27"/>
      <c r="R38" s="2"/>
      <c r="T38" s="1" t="str">
        <f>IF($S38="","",VLOOKUP($S38,'(種目・作業用)'!$A$2:$D$89,2,FALSE))</f>
        <v/>
      </c>
      <c r="U38" s="1" t="str">
        <f>IF($S38="","",VLOOKUP($S38,'(種目・作業用)'!$A$2:$D$89,3,FALSE))</f>
        <v/>
      </c>
      <c r="V38" s="1" t="str">
        <f>IF($S38="","",VLOOKUP($S38,'(種目・作業用)'!$A$2:$D$89,4,FALSE))</f>
        <v/>
      </c>
      <c r="Z38" s="2"/>
      <c r="AB38" s="3"/>
      <c r="AD38" s="2"/>
      <c r="AI38" s="16"/>
    </row>
    <row r="39" spans="1:35" ht="22.5" customHeight="1" x14ac:dyDescent="0.2">
      <c r="A39" s="27"/>
      <c r="B39" s="27"/>
      <c r="C39" s="27"/>
      <c r="D39" s="27"/>
      <c r="E39" s="27"/>
      <c r="F39" s="234">
        <f>$C$3</f>
        <v>0</v>
      </c>
      <c r="G39" s="234"/>
      <c r="H39" s="234"/>
      <c r="I39" s="234"/>
      <c r="J39" s="234"/>
      <c r="K39" s="234"/>
      <c r="L39" s="234"/>
      <c r="M39" s="234"/>
      <c r="N39" s="27"/>
      <c r="R39" s="2"/>
      <c r="T39" s="1" t="str">
        <f>IF($S39="","",VLOOKUP($S39,'(種目・作業用)'!$A$2:$D$89,2,FALSE))</f>
        <v/>
      </c>
      <c r="U39" s="1" t="str">
        <f>IF($S39="","",VLOOKUP($S39,'(種目・作業用)'!$A$2:$D$89,3,FALSE))</f>
        <v/>
      </c>
      <c r="V39" s="1" t="str">
        <f>IF($S39="","",VLOOKUP($S39,'(種目・作業用)'!$A$2:$D$89,4,FALSE))</f>
        <v/>
      </c>
      <c r="Z39" s="2"/>
      <c r="AB39" s="3"/>
      <c r="AD39" s="2"/>
      <c r="AI39" s="16"/>
    </row>
    <row r="40" spans="1:35" ht="22.5" customHeight="1" x14ac:dyDescent="0.2">
      <c r="A40" s="27"/>
      <c r="B40" s="27"/>
      <c r="C40" s="27"/>
      <c r="D40" s="27"/>
      <c r="E40" s="27"/>
      <c r="F40" s="27"/>
      <c r="G40" s="43" t="s">
        <v>17</v>
      </c>
      <c r="H40" s="223">
        <f>基礎データ【必ず入力してください】!$C$5</f>
        <v>0</v>
      </c>
      <c r="I40" s="223"/>
      <c r="J40" s="223"/>
      <c r="K40" s="223"/>
      <c r="L40" s="223"/>
      <c r="M40" s="42" t="s">
        <v>13</v>
      </c>
      <c r="N40" s="27"/>
      <c r="R40" s="2"/>
      <c r="T40" s="1" t="str">
        <f>IF($S40="","",VLOOKUP($S40,'(種目・作業用)'!$A$2:$D$89,2,FALSE))</f>
        <v/>
      </c>
      <c r="U40" s="1" t="str">
        <f>IF($S40="","",VLOOKUP($S40,'(種目・作業用)'!$A$2:$D$89,3,FALSE))</f>
        <v/>
      </c>
      <c r="V40" s="1" t="str">
        <f>IF($S40="","",VLOOKUP($S40,'(種目・作業用)'!$A$2:$D$89,4,FALSE))</f>
        <v/>
      </c>
      <c r="Z40" s="2"/>
      <c r="AB40" s="3"/>
      <c r="AD40" s="2"/>
      <c r="AI40" s="16"/>
    </row>
    <row r="41" spans="1:35" ht="60" customHeight="1" x14ac:dyDescent="0.2">
      <c r="A41" s="272" t="str">
        <f t="shared" ref="A41" si="15">$A$1</f>
        <v>　山形陸上競技協会 第69回強化記録会　参加申込書（個人種目）</v>
      </c>
      <c r="B41" s="273"/>
      <c r="C41" s="273"/>
      <c r="D41" s="273"/>
      <c r="E41" s="273"/>
      <c r="F41" s="273"/>
      <c r="G41" s="273"/>
      <c r="H41" s="273"/>
      <c r="I41" s="273"/>
      <c r="J41" s="273"/>
      <c r="K41" s="273"/>
      <c r="L41" s="273"/>
      <c r="M41" s="273"/>
      <c r="N41" s="273"/>
      <c r="R41" s="2"/>
      <c r="T41" s="1" t="str">
        <f>IF($S41="","",VLOOKUP($S41,'(種目・作業用)'!$A$2:$D$89,2,FALSE))</f>
        <v/>
      </c>
      <c r="U41" s="1" t="str">
        <f>IF($S41="","",VLOOKUP($S41,'(種目・作業用)'!$A$2:$D$89,3,FALSE))</f>
        <v/>
      </c>
      <c r="V41" s="1" t="str">
        <f>IF($S41="","",VLOOKUP($S41,'(種目・作業用)'!$A$2:$D$89,4,FALSE))</f>
        <v/>
      </c>
      <c r="Z41" s="2"/>
      <c r="AB41" s="3"/>
      <c r="AI41" s="16"/>
    </row>
    <row r="42" spans="1:35" ht="7.5" customHeight="1" x14ac:dyDescent="0.2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R42" s="2"/>
      <c r="T42" s="1" t="str">
        <f>IF($S42="","",VLOOKUP($S42,'(種目・作業用)'!$A$2:$D$89,2,FALSE))</f>
        <v/>
      </c>
      <c r="U42" s="1" t="str">
        <f>IF($S42="","",VLOOKUP($S42,'(種目・作業用)'!$A$2:$D$89,3,FALSE))</f>
        <v/>
      </c>
      <c r="V42" s="1" t="str">
        <f>IF($S42="","",VLOOKUP($S42,'(種目・作業用)'!$A$2:$D$89,4,FALSE))</f>
        <v/>
      </c>
      <c r="Z42" s="2"/>
      <c r="AB42" s="3"/>
      <c r="AD42" s="2"/>
      <c r="AI42" s="16"/>
    </row>
    <row r="43" spans="1:35" ht="22.5" customHeight="1" x14ac:dyDescent="0.2">
      <c r="A43" s="243" t="s">
        <v>0</v>
      </c>
      <c r="B43" s="244"/>
      <c r="C43" s="245">
        <f>$C$3</f>
        <v>0</v>
      </c>
      <c r="D43" s="245"/>
      <c r="E43" s="245"/>
      <c r="F43" s="245"/>
      <c r="G43" s="245"/>
      <c r="H43" s="244" t="s">
        <v>11</v>
      </c>
      <c r="I43" s="244"/>
      <c r="J43" s="246">
        <f>$J$3</f>
        <v>0</v>
      </c>
      <c r="K43" s="246"/>
      <c r="L43" s="246"/>
      <c r="M43" s="246"/>
      <c r="N43" s="247"/>
      <c r="P43" s="19" t="s">
        <v>6</v>
      </c>
      <c r="Q43" s="19">
        <f>COUNTIF(F47:F71,"男")</f>
        <v>0</v>
      </c>
      <c r="R43" s="2"/>
      <c r="T43" s="1" t="str">
        <f>IF($S43="","",VLOOKUP($S43,'(種目・作業用)'!$A$2:$D$89,2,FALSE))</f>
        <v/>
      </c>
      <c r="U43" s="1" t="str">
        <f>IF($S43="","",VLOOKUP($S43,'(種目・作業用)'!$A$2:$D$89,3,FALSE))</f>
        <v/>
      </c>
      <c r="V43" s="1" t="str">
        <f>IF($S43="","",VLOOKUP($S43,'(種目・作業用)'!$A$2:$D$89,4,FALSE))</f>
        <v/>
      </c>
      <c r="Z43" s="2"/>
      <c r="AB43" s="3"/>
      <c r="AD43" s="2"/>
      <c r="AI43" s="16"/>
    </row>
    <row r="44" spans="1:35" ht="22.5" customHeight="1" x14ac:dyDescent="0.2">
      <c r="A44" s="254" t="s">
        <v>12</v>
      </c>
      <c r="B44" s="238"/>
      <c r="C44" s="255">
        <f>$C$4</f>
        <v>0</v>
      </c>
      <c r="D44" s="255"/>
      <c r="E44" s="255"/>
      <c r="F44" s="255"/>
      <c r="G44" s="255"/>
      <c r="H44" s="238" t="s">
        <v>16</v>
      </c>
      <c r="I44" s="238"/>
      <c r="J44" s="256">
        <f>$J$4</f>
        <v>0</v>
      </c>
      <c r="K44" s="256"/>
      <c r="L44" s="256"/>
      <c r="M44" s="256"/>
      <c r="N44" s="257"/>
      <c r="P44" s="19" t="s">
        <v>7</v>
      </c>
      <c r="Q44" s="19">
        <f>COUNTIF(F47:F71,"女")</f>
        <v>0</v>
      </c>
      <c r="R44" s="2"/>
      <c r="T44" s="1" t="str">
        <f>IF($S44="","",VLOOKUP($S44,'(種目・作業用)'!$A$2:$D$89,2,FALSE))</f>
        <v/>
      </c>
      <c r="U44" s="1" t="str">
        <f>IF($S44="","",VLOOKUP($S44,'(種目・作業用)'!$A$2:$D$89,3,FALSE))</f>
        <v/>
      </c>
      <c r="V44" s="1" t="str">
        <f>IF($S44="","",VLOOKUP($S44,'(種目・作業用)'!$A$2:$D$89,4,FALSE))</f>
        <v/>
      </c>
      <c r="Z44" s="2"/>
      <c r="AB44" s="3"/>
      <c r="AD44" s="2"/>
      <c r="AI44" s="16"/>
    </row>
    <row r="45" spans="1:35" ht="17.25" customHeight="1" x14ac:dyDescent="0.2">
      <c r="A45" s="241"/>
      <c r="B45" s="224" t="s">
        <v>1</v>
      </c>
      <c r="C45" s="228" t="s">
        <v>2</v>
      </c>
      <c r="D45" s="229"/>
      <c r="E45" s="224" t="s">
        <v>3</v>
      </c>
      <c r="F45" s="224" t="s">
        <v>4</v>
      </c>
      <c r="G45" s="228" t="s">
        <v>127</v>
      </c>
      <c r="H45" s="229"/>
      <c r="I45" s="228" t="s">
        <v>8</v>
      </c>
      <c r="J45" s="252"/>
      <c r="K45" s="252"/>
      <c r="L45" s="252"/>
      <c r="M45" s="229"/>
      <c r="N45" s="248" t="s">
        <v>5</v>
      </c>
      <c r="R45" s="2"/>
      <c r="T45" s="1" t="str">
        <f>IF($S45="","",VLOOKUP($S45,'(種目・作業用)'!$A$2:$D$89,2,FALSE))</f>
        <v/>
      </c>
      <c r="U45" s="1" t="str">
        <f>IF($S45="","",VLOOKUP($S45,'(種目・作業用)'!$A$2:$D$89,3,FALSE))</f>
        <v/>
      </c>
      <c r="V45" s="1" t="str">
        <f>IF($S45="","",VLOOKUP($S45,'(種目・作業用)'!$A$2:$D$89,4,FALSE))</f>
        <v/>
      </c>
      <c r="Z45" s="2"/>
      <c r="AB45" s="3"/>
      <c r="AD45" s="2"/>
      <c r="AI45" s="16"/>
    </row>
    <row r="46" spans="1:35" ht="17.25" customHeight="1" thickBot="1" x14ac:dyDescent="0.25">
      <c r="A46" s="242"/>
      <c r="B46" s="225"/>
      <c r="C46" s="31" t="s">
        <v>10</v>
      </c>
      <c r="D46" s="31" t="s">
        <v>9</v>
      </c>
      <c r="E46" s="225"/>
      <c r="F46" s="225"/>
      <c r="G46" s="230"/>
      <c r="H46" s="231"/>
      <c r="I46" s="230"/>
      <c r="J46" s="253"/>
      <c r="K46" s="253"/>
      <c r="L46" s="253"/>
      <c r="M46" s="231"/>
      <c r="N46" s="249"/>
      <c r="R46" s="2"/>
      <c r="T46" s="1" t="str">
        <f>IF($S46="","",VLOOKUP($S46,'(種目・作業用)'!$A$2:$D$89,2,FALSE))</f>
        <v/>
      </c>
      <c r="U46" s="1" t="str">
        <f>IF($S46="","",VLOOKUP($S46,'(種目・作業用)'!$A$2:$D$89,3,FALSE))</f>
        <v/>
      </c>
      <c r="V46" s="1" t="str">
        <f>IF($S46="","",VLOOKUP($S46,'(種目・作業用)'!$A$2:$D$89,4,FALSE))</f>
        <v/>
      </c>
      <c r="Z46" s="2"/>
      <c r="AB46" s="3"/>
      <c r="AD46" s="2"/>
      <c r="AI46" s="16"/>
    </row>
    <row r="47" spans="1:35" ht="22.5" customHeight="1" thickTop="1" x14ac:dyDescent="0.2">
      <c r="A47" s="32">
        <v>26</v>
      </c>
      <c r="B47" s="7"/>
      <c r="C47" s="7"/>
      <c r="D47" s="7"/>
      <c r="E47" s="7"/>
      <c r="F47" s="7"/>
      <c r="G47" s="250"/>
      <c r="H47" s="251"/>
      <c r="I47" s="8"/>
      <c r="J47" s="9"/>
      <c r="K47" s="9"/>
      <c r="L47" s="9"/>
      <c r="M47" s="10"/>
      <c r="N47" s="11"/>
      <c r="R47" s="2" t="str">
        <f t="shared" ref="R47:R71" si="16">IF(ISBLANK(B47),"",VLOOKUP(CONCATENATE($AB$4,F47),区分性別,2,FALSE)+B47*100)</f>
        <v/>
      </c>
      <c r="S47" s="22" t="str">
        <f>IF(ISBLANK(G47),"",G47)</f>
        <v/>
      </c>
      <c r="T47" s="1" t="str">
        <f t="shared" ref="T47:T71" si="17">IF($S47="","",VLOOKUP($S47,種目,2,FALSE))</f>
        <v/>
      </c>
      <c r="U47" s="1" t="str">
        <f t="shared" ref="U47:U71" si="18">IF($S47="","",VLOOKUP($S47,種目,3,FALSE))</f>
        <v/>
      </c>
      <c r="V47" s="1" t="str">
        <f t="shared" ref="V47:V71" si="19">IF($S47="","",VLOOKUP($S47,種目,4,FALSE))</f>
        <v/>
      </c>
      <c r="W47" s="23" t="str">
        <f>IF(ISNUMBER(R47),IF(LEN(I47)=2,CONCATENATE("0",I47,K47,M47),IF(LEN(I47)=1,CONCATENATE("00",I47,K47,M47),CONCATENATE("000",K47,M47))),"")</f>
        <v/>
      </c>
      <c r="X47" s="2" t="str">
        <f>IF(W47="000",V47,CONCATENATE(V47," ",W47))</f>
        <v xml:space="preserve"> </v>
      </c>
      <c r="Y47" s="2" t="str">
        <f>IF(ISBLANK(B47),"",B47)</f>
        <v/>
      </c>
      <c r="Z47" s="2" t="str">
        <f t="shared" si="8"/>
        <v/>
      </c>
      <c r="AA47" s="2" t="str">
        <f>IF(ISNUMBER(Y47),D47,"")</f>
        <v/>
      </c>
      <c r="AB47" s="3" t="str">
        <f t="shared" ref="AB47:AB71" si="20">IF(ISNUMBER(Y47),VLOOKUP(AG47,県,2,FALSE),"")</f>
        <v/>
      </c>
      <c r="AC47" s="2" t="str">
        <f>IF(ISNUMBER(Y47),$AC$4,"")</f>
        <v/>
      </c>
      <c r="AD47" s="2" t="str">
        <f>IF(ISBLANK(F47),"",IF(F47="男",1,2))</f>
        <v/>
      </c>
      <c r="AE47" s="2"/>
      <c r="AF47" s="2" t="str">
        <f>IF(ISNUMBER(Y47),$AA$4,"")</f>
        <v/>
      </c>
      <c r="AG47" s="33" t="s">
        <v>152</v>
      </c>
      <c r="AI47" s="16" t="str">
        <f t="shared" si="13"/>
        <v>　</v>
      </c>
    </row>
    <row r="48" spans="1:35" ht="22.5" customHeight="1" x14ac:dyDescent="0.2">
      <c r="A48" s="34">
        <v>27</v>
      </c>
      <c r="B48" s="12"/>
      <c r="C48" s="12"/>
      <c r="D48" s="12"/>
      <c r="E48" s="7"/>
      <c r="F48" s="7"/>
      <c r="G48" s="226"/>
      <c r="H48" s="227"/>
      <c r="I48" s="13"/>
      <c r="J48" s="14"/>
      <c r="K48" s="14"/>
      <c r="L48" s="14"/>
      <c r="M48" s="15"/>
      <c r="N48" s="11"/>
      <c r="R48" s="2" t="str">
        <f t="shared" si="16"/>
        <v/>
      </c>
      <c r="S48" s="22" t="str">
        <f t="shared" ref="S48:S71" si="21">IF(ISBLANK(G48),"",G48)</f>
        <v/>
      </c>
      <c r="T48" s="1" t="str">
        <f t="shared" si="17"/>
        <v/>
      </c>
      <c r="U48" s="1" t="str">
        <f t="shared" si="18"/>
        <v/>
      </c>
      <c r="V48" s="1" t="str">
        <f t="shared" si="19"/>
        <v/>
      </c>
      <c r="W48" s="23" t="str">
        <f t="shared" ref="W48:W71" si="22">IF(ISNUMBER(R48),IF(LEN(I48)=2,CONCATENATE("0",I48,K48,M48),IF(LEN(I48)=1,CONCATENATE("00",I48,K48,M48),CONCATENATE("000",K48,M48))),"")</f>
        <v/>
      </c>
      <c r="X48" s="2" t="str">
        <f t="shared" ref="X48:X71" si="23">IF(W48="000",V48,CONCATENATE(V48," ",W48))</f>
        <v xml:space="preserve"> </v>
      </c>
      <c r="Y48" s="2" t="str">
        <f t="shared" ref="Y48:Y71" si="24">IF(ISBLANK(B48),"",B48)</f>
        <v/>
      </c>
      <c r="Z48" s="2" t="str">
        <f t="shared" si="8"/>
        <v/>
      </c>
      <c r="AA48" s="2" t="str">
        <f t="shared" ref="AA48:AA71" si="25">IF(ISNUMBER(Y48),D48,"")</f>
        <v/>
      </c>
      <c r="AB48" s="3" t="str">
        <f t="shared" si="20"/>
        <v/>
      </c>
      <c r="AC48" s="2" t="str">
        <f t="shared" ref="AC48:AC71" si="26">IF(ISNUMBER(Y48),$AC$4,"")</f>
        <v/>
      </c>
      <c r="AD48" s="2" t="str">
        <f t="shared" ref="AD48:AD71" si="27">IF(ISBLANK(F48),"",IF(F48="男",1,2))</f>
        <v/>
      </c>
      <c r="AE48" s="2"/>
      <c r="AF48" s="2" t="str">
        <f t="shared" ref="AF48:AF71" si="28">IF(ISNUMBER(Y48),$AA$4,"")</f>
        <v/>
      </c>
      <c r="AG48" s="33" t="s">
        <v>152</v>
      </c>
      <c r="AI48" s="16" t="str">
        <f t="shared" si="13"/>
        <v>　</v>
      </c>
    </row>
    <row r="49" spans="1:35" ht="22.5" customHeight="1" x14ac:dyDescent="0.2">
      <c r="A49" s="34">
        <v>28</v>
      </c>
      <c r="B49" s="12"/>
      <c r="C49" s="12"/>
      <c r="D49" s="12"/>
      <c r="E49" s="7"/>
      <c r="F49" s="7"/>
      <c r="G49" s="226"/>
      <c r="H49" s="227"/>
      <c r="I49" s="13"/>
      <c r="J49" s="14"/>
      <c r="K49" s="14"/>
      <c r="L49" s="14"/>
      <c r="M49" s="15"/>
      <c r="N49" s="11"/>
      <c r="R49" s="2" t="str">
        <f t="shared" si="16"/>
        <v/>
      </c>
      <c r="S49" s="22" t="str">
        <f t="shared" si="21"/>
        <v/>
      </c>
      <c r="T49" s="1" t="str">
        <f t="shared" si="17"/>
        <v/>
      </c>
      <c r="U49" s="1" t="str">
        <f t="shared" si="18"/>
        <v/>
      </c>
      <c r="V49" s="1" t="str">
        <f t="shared" si="19"/>
        <v/>
      </c>
      <c r="W49" s="23" t="str">
        <f t="shared" si="22"/>
        <v/>
      </c>
      <c r="X49" s="2" t="str">
        <f t="shared" si="23"/>
        <v xml:space="preserve"> </v>
      </c>
      <c r="Y49" s="2" t="str">
        <f t="shared" si="24"/>
        <v/>
      </c>
      <c r="Z49" s="2" t="str">
        <f t="shared" si="8"/>
        <v/>
      </c>
      <c r="AA49" s="2" t="str">
        <f t="shared" si="25"/>
        <v/>
      </c>
      <c r="AB49" s="3" t="str">
        <f t="shared" si="20"/>
        <v/>
      </c>
      <c r="AC49" s="2" t="str">
        <f t="shared" si="26"/>
        <v/>
      </c>
      <c r="AD49" s="2" t="str">
        <f t="shared" si="27"/>
        <v/>
      </c>
      <c r="AE49" s="2"/>
      <c r="AF49" s="2" t="str">
        <f t="shared" si="28"/>
        <v/>
      </c>
      <c r="AG49" s="33" t="s">
        <v>152</v>
      </c>
      <c r="AI49" s="16" t="str">
        <f t="shared" si="13"/>
        <v>　</v>
      </c>
    </row>
    <row r="50" spans="1:35" ht="22.5" customHeight="1" x14ac:dyDescent="0.2">
      <c r="A50" s="34">
        <v>29</v>
      </c>
      <c r="B50" s="12"/>
      <c r="C50" s="12"/>
      <c r="D50" s="12"/>
      <c r="E50" s="7"/>
      <c r="F50" s="7"/>
      <c r="G50" s="226"/>
      <c r="H50" s="227"/>
      <c r="I50" s="13"/>
      <c r="J50" s="14"/>
      <c r="K50" s="14"/>
      <c r="L50" s="14"/>
      <c r="M50" s="15"/>
      <c r="N50" s="11"/>
      <c r="R50" s="2" t="str">
        <f t="shared" si="16"/>
        <v/>
      </c>
      <c r="S50" s="22" t="str">
        <f t="shared" si="21"/>
        <v/>
      </c>
      <c r="T50" s="1" t="str">
        <f t="shared" si="17"/>
        <v/>
      </c>
      <c r="U50" s="1" t="str">
        <f t="shared" si="18"/>
        <v/>
      </c>
      <c r="V50" s="1" t="str">
        <f t="shared" si="19"/>
        <v/>
      </c>
      <c r="W50" s="23" t="str">
        <f t="shared" si="22"/>
        <v/>
      </c>
      <c r="X50" s="2" t="str">
        <f t="shared" si="23"/>
        <v xml:space="preserve"> </v>
      </c>
      <c r="Y50" s="2" t="str">
        <f t="shared" si="24"/>
        <v/>
      </c>
      <c r="Z50" s="2" t="str">
        <f t="shared" si="8"/>
        <v/>
      </c>
      <c r="AA50" s="2" t="str">
        <f t="shared" si="25"/>
        <v/>
      </c>
      <c r="AB50" s="3" t="str">
        <f t="shared" si="20"/>
        <v/>
      </c>
      <c r="AC50" s="2" t="str">
        <f t="shared" si="26"/>
        <v/>
      </c>
      <c r="AD50" s="2" t="str">
        <f t="shared" si="27"/>
        <v/>
      </c>
      <c r="AE50" s="2"/>
      <c r="AF50" s="2" t="str">
        <f t="shared" si="28"/>
        <v/>
      </c>
      <c r="AG50" s="33" t="s">
        <v>152</v>
      </c>
      <c r="AI50" s="16" t="str">
        <f t="shared" si="13"/>
        <v>　</v>
      </c>
    </row>
    <row r="51" spans="1:35" ht="22.5" customHeight="1" x14ac:dyDescent="0.2">
      <c r="A51" s="34">
        <v>30</v>
      </c>
      <c r="B51" s="12"/>
      <c r="C51" s="12"/>
      <c r="D51" s="12"/>
      <c r="E51" s="7"/>
      <c r="F51" s="7"/>
      <c r="G51" s="226"/>
      <c r="H51" s="227"/>
      <c r="I51" s="13"/>
      <c r="J51" s="14"/>
      <c r="K51" s="14"/>
      <c r="L51" s="14"/>
      <c r="M51" s="15"/>
      <c r="N51" s="11"/>
      <c r="R51" s="2" t="str">
        <f t="shared" si="16"/>
        <v/>
      </c>
      <c r="S51" s="22" t="str">
        <f t="shared" si="21"/>
        <v/>
      </c>
      <c r="T51" s="1" t="str">
        <f t="shared" si="17"/>
        <v/>
      </c>
      <c r="U51" s="1" t="str">
        <f t="shared" si="18"/>
        <v/>
      </c>
      <c r="V51" s="1" t="str">
        <f t="shared" si="19"/>
        <v/>
      </c>
      <c r="W51" s="23" t="str">
        <f t="shared" si="22"/>
        <v/>
      </c>
      <c r="X51" s="2" t="str">
        <f t="shared" si="23"/>
        <v xml:space="preserve"> </v>
      </c>
      <c r="Y51" s="2" t="str">
        <f t="shared" si="24"/>
        <v/>
      </c>
      <c r="Z51" s="2" t="str">
        <f t="shared" si="8"/>
        <v/>
      </c>
      <c r="AA51" s="2" t="str">
        <f t="shared" si="25"/>
        <v/>
      </c>
      <c r="AB51" s="3" t="str">
        <f t="shared" si="20"/>
        <v/>
      </c>
      <c r="AC51" s="2" t="str">
        <f t="shared" si="26"/>
        <v/>
      </c>
      <c r="AD51" s="2" t="str">
        <f t="shared" si="27"/>
        <v/>
      </c>
      <c r="AE51" s="2"/>
      <c r="AF51" s="2" t="str">
        <f t="shared" si="28"/>
        <v/>
      </c>
      <c r="AG51" s="33" t="s">
        <v>152</v>
      </c>
      <c r="AI51" s="16" t="str">
        <f t="shared" si="13"/>
        <v>　</v>
      </c>
    </row>
    <row r="52" spans="1:35" ht="22.5" customHeight="1" x14ac:dyDescent="0.2">
      <c r="A52" s="34">
        <v>31</v>
      </c>
      <c r="B52" s="12"/>
      <c r="C52" s="12"/>
      <c r="D52" s="12"/>
      <c r="E52" s="7"/>
      <c r="F52" s="7"/>
      <c r="G52" s="226"/>
      <c r="H52" s="227"/>
      <c r="I52" s="13"/>
      <c r="J52" s="14"/>
      <c r="K52" s="14"/>
      <c r="L52" s="14"/>
      <c r="M52" s="15"/>
      <c r="N52" s="11"/>
      <c r="R52" s="2" t="str">
        <f t="shared" si="16"/>
        <v/>
      </c>
      <c r="S52" s="22" t="str">
        <f t="shared" si="21"/>
        <v/>
      </c>
      <c r="T52" s="1" t="str">
        <f t="shared" si="17"/>
        <v/>
      </c>
      <c r="U52" s="1" t="str">
        <f t="shared" si="18"/>
        <v/>
      </c>
      <c r="V52" s="1" t="str">
        <f t="shared" si="19"/>
        <v/>
      </c>
      <c r="W52" s="23" t="str">
        <f t="shared" si="22"/>
        <v/>
      </c>
      <c r="X52" s="2" t="str">
        <f t="shared" si="23"/>
        <v xml:space="preserve"> </v>
      </c>
      <c r="Y52" s="2" t="str">
        <f t="shared" si="24"/>
        <v/>
      </c>
      <c r="Z52" s="2" t="str">
        <f t="shared" si="8"/>
        <v/>
      </c>
      <c r="AA52" s="2" t="str">
        <f t="shared" si="25"/>
        <v/>
      </c>
      <c r="AB52" s="3" t="str">
        <f t="shared" si="20"/>
        <v/>
      </c>
      <c r="AC52" s="2" t="str">
        <f t="shared" si="26"/>
        <v/>
      </c>
      <c r="AD52" s="2" t="str">
        <f t="shared" si="27"/>
        <v/>
      </c>
      <c r="AE52" s="2"/>
      <c r="AF52" s="2" t="str">
        <f t="shared" si="28"/>
        <v/>
      </c>
      <c r="AG52" s="33" t="s">
        <v>152</v>
      </c>
      <c r="AI52" s="16" t="str">
        <f t="shared" si="13"/>
        <v>　</v>
      </c>
    </row>
    <row r="53" spans="1:35" ht="22.5" customHeight="1" x14ac:dyDescent="0.2">
      <c r="A53" s="34">
        <v>32</v>
      </c>
      <c r="B53" s="12"/>
      <c r="C53" s="12"/>
      <c r="D53" s="12"/>
      <c r="E53" s="7"/>
      <c r="F53" s="7"/>
      <c r="G53" s="226"/>
      <c r="H53" s="227"/>
      <c r="I53" s="13"/>
      <c r="J53" s="14"/>
      <c r="K53" s="14"/>
      <c r="L53" s="14"/>
      <c r="M53" s="15"/>
      <c r="N53" s="11"/>
      <c r="R53" s="2" t="str">
        <f t="shared" si="16"/>
        <v/>
      </c>
      <c r="S53" s="22" t="str">
        <f t="shared" si="21"/>
        <v/>
      </c>
      <c r="T53" s="1" t="str">
        <f t="shared" si="17"/>
        <v/>
      </c>
      <c r="U53" s="1" t="str">
        <f t="shared" si="18"/>
        <v/>
      </c>
      <c r="V53" s="1" t="str">
        <f t="shared" si="19"/>
        <v/>
      </c>
      <c r="W53" s="23" t="str">
        <f t="shared" si="22"/>
        <v/>
      </c>
      <c r="X53" s="2" t="str">
        <f t="shared" si="23"/>
        <v xml:space="preserve"> </v>
      </c>
      <c r="Y53" s="2" t="str">
        <f t="shared" si="24"/>
        <v/>
      </c>
      <c r="Z53" s="2" t="str">
        <f t="shared" si="8"/>
        <v/>
      </c>
      <c r="AA53" s="2" t="str">
        <f t="shared" si="25"/>
        <v/>
      </c>
      <c r="AB53" s="3" t="str">
        <f t="shared" si="20"/>
        <v/>
      </c>
      <c r="AC53" s="2" t="str">
        <f t="shared" si="26"/>
        <v/>
      </c>
      <c r="AD53" s="2" t="str">
        <f t="shared" si="27"/>
        <v/>
      </c>
      <c r="AE53" s="2"/>
      <c r="AF53" s="2" t="str">
        <f t="shared" si="28"/>
        <v/>
      </c>
      <c r="AG53" s="33" t="s">
        <v>152</v>
      </c>
      <c r="AI53" s="16" t="str">
        <f t="shared" si="13"/>
        <v>　</v>
      </c>
    </row>
    <row r="54" spans="1:35" ht="22.5" customHeight="1" x14ac:dyDescent="0.2">
      <c r="A54" s="34">
        <v>33</v>
      </c>
      <c r="B54" s="12"/>
      <c r="C54" s="12"/>
      <c r="D54" s="12"/>
      <c r="E54" s="7"/>
      <c r="F54" s="7"/>
      <c r="G54" s="226"/>
      <c r="H54" s="227"/>
      <c r="I54" s="13"/>
      <c r="J54" s="14"/>
      <c r="K54" s="14"/>
      <c r="L54" s="14"/>
      <c r="M54" s="15"/>
      <c r="N54" s="11"/>
      <c r="R54" s="2" t="str">
        <f t="shared" si="16"/>
        <v/>
      </c>
      <c r="S54" s="22" t="str">
        <f t="shared" si="21"/>
        <v/>
      </c>
      <c r="T54" s="1" t="str">
        <f t="shared" si="17"/>
        <v/>
      </c>
      <c r="U54" s="1" t="str">
        <f t="shared" si="18"/>
        <v/>
      </c>
      <c r="V54" s="1" t="str">
        <f t="shared" si="19"/>
        <v/>
      </c>
      <c r="W54" s="23" t="str">
        <f t="shared" si="22"/>
        <v/>
      </c>
      <c r="X54" s="2" t="str">
        <f t="shared" si="23"/>
        <v xml:space="preserve"> </v>
      </c>
      <c r="Y54" s="2" t="str">
        <f t="shared" si="24"/>
        <v/>
      </c>
      <c r="Z54" s="2" t="str">
        <f t="shared" si="8"/>
        <v/>
      </c>
      <c r="AA54" s="2" t="str">
        <f t="shared" si="25"/>
        <v/>
      </c>
      <c r="AB54" s="3" t="str">
        <f t="shared" si="20"/>
        <v/>
      </c>
      <c r="AC54" s="2" t="str">
        <f t="shared" si="26"/>
        <v/>
      </c>
      <c r="AD54" s="2" t="str">
        <f t="shared" si="27"/>
        <v/>
      </c>
      <c r="AE54" s="2"/>
      <c r="AF54" s="2" t="str">
        <f t="shared" si="28"/>
        <v/>
      </c>
      <c r="AG54" s="33" t="s">
        <v>152</v>
      </c>
      <c r="AI54" s="16" t="str">
        <f t="shared" si="13"/>
        <v>　</v>
      </c>
    </row>
    <row r="55" spans="1:35" ht="22.5" customHeight="1" x14ac:dyDescent="0.2">
      <c r="A55" s="34">
        <v>34</v>
      </c>
      <c r="B55" s="12"/>
      <c r="C55" s="12"/>
      <c r="D55" s="12"/>
      <c r="E55" s="7"/>
      <c r="F55" s="7"/>
      <c r="G55" s="226"/>
      <c r="H55" s="227"/>
      <c r="I55" s="13"/>
      <c r="J55" s="14"/>
      <c r="K55" s="14"/>
      <c r="L55" s="14"/>
      <c r="M55" s="15"/>
      <c r="N55" s="11"/>
      <c r="R55" s="2" t="str">
        <f t="shared" si="16"/>
        <v/>
      </c>
      <c r="S55" s="22" t="str">
        <f t="shared" si="21"/>
        <v/>
      </c>
      <c r="T55" s="1" t="str">
        <f t="shared" si="17"/>
        <v/>
      </c>
      <c r="U55" s="1" t="str">
        <f t="shared" si="18"/>
        <v/>
      </c>
      <c r="V55" s="1" t="str">
        <f t="shared" si="19"/>
        <v/>
      </c>
      <c r="W55" s="23" t="str">
        <f t="shared" si="22"/>
        <v/>
      </c>
      <c r="X55" s="2" t="str">
        <f t="shared" si="23"/>
        <v xml:space="preserve"> </v>
      </c>
      <c r="Y55" s="2" t="str">
        <f t="shared" si="24"/>
        <v/>
      </c>
      <c r="Z55" s="2" t="str">
        <f t="shared" si="8"/>
        <v/>
      </c>
      <c r="AA55" s="2" t="str">
        <f t="shared" si="25"/>
        <v/>
      </c>
      <c r="AB55" s="3" t="str">
        <f t="shared" si="20"/>
        <v/>
      </c>
      <c r="AC55" s="2" t="str">
        <f t="shared" si="26"/>
        <v/>
      </c>
      <c r="AD55" s="2" t="str">
        <f t="shared" si="27"/>
        <v/>
      </c>
      <c r="AE55" s="2"/>
      <c r="AF55" s="2" t="str">
        <f t="shared" si="28"/>
        <v/>
      </c>
      <c r="AG55" s="33" t="s">
        <v>152</v>
      </c>
      <c r="AI55" s="16" t="str">
        <f t="shared" si="13"/>
        <v>　</v>
      </c>
    </row>
    <row r="56" spans="1:35" ht="22.5" customHeight="1" x14ac:dyDescent="0.2">
      <c r="A56" s="34">
        <v>35</v>
      </c>
      <c r="B56" s="12"/>
      <c r="C56" s="12"/>
      <c r="D56" s="12"/>
      <c r="E56" s="7"/>
      <c r="F56" s="7"/>
      <c r="G56" s="226"/>
      <c r="H56" s="227"/>
      <c r="I56" s="13"/>
      <c r="J56" s="14"/>
      <c r="K56" s="14"/>
      <c r="L56" s="14"/>
      <c r="M56" s="15"/>
      <c r="N56" s="11"/>
      <c r="R56" s="2" t="str">
        <f t="shared" si="16"/>
        <v/>
      </c>
      <c r="S56" s="22" t="str">
        <f t="shared" si="21"/>
        <v/>
      </c>
      <c r="T56" s="1" t="str">
        <f t="shared" si="17"/>
        <v/>
      </c>
      <c r="U56" s="1" t="str">
        <f t="shared" si="18"/>
        <v/>
      </c>
      <c r="V56" s="1" t="str">
        <f t="shared" si="19"/>
        <v/>
      </c>
      <c r="W56" s="23" t="str">
        <f t="shared" si="22"/>
        <v/>
      </c>
      <c r="X56" s="2" t="str">
        <f t="shared" si="23"/>
        <v xml:space="preserve"> </v>
      </c>
      <c r="Y56" s="2" t="str">
        <f t="shared" si="24"/>
        <v/>
      </c>
      <c r="Z56" s="2" t="str">
        <f t="shared" si="8"/>
        <v/>
      </c>
      <c r="AA56" s="2" t="str">
        <f t="shared" si="25"/>
        <v/>
      </c>
      <c r="AB56" s="3" t="str">
        <f t="shared" si="20"/>
        <v/>
      </c>
      <c r="AC56" s="2" t="str">
        <f t="shared" si="26"/>
        <v/>
      </c>
      <c r="AD56" s="2" t="str">
        <f t="shared" si="27"/>
        <v/>
      </c>
      <c r="AE56" s="2"/>
      <c r="AF56" s="2" t="str">
        <f t="shared" si="28"/>
        <v/>
      </c>
      <c r="AG56" s="33" t="s">
        <v>152</v>
      </c>
      <c r="AI56" s="16" t="str">
        <f t="shared" si="13"/>
        <v>　</v>
      </c>
    </row>
    <row r="57" spans="1:35" ht="22.5" customHeight="1" x14ac:dyDescent="0.2">
      <c r="A57" s="34">
        <v>36</v>
      </c>
      <c r="B57" s="12"/>
      <c r="C57" s="12"/>
      <c r="D57" s="12"/>
      <c r="E57" s="7"/>
      <c r="F57" s="7"/>
      <c r="G57" s="226"/>
      <c r="H57" s="227"/>
      <c r="I57" s="13"/>
      <c r="J57" s="14"/>
      <c r="K57" s="14"/>
      <c r="L57" s="14"/>
      <c r="M57" s="15"/>
      <c r="N57" s="11"/>
      <c r="R57" s="2" t="str">
        <f t="shared" si="16"/>
        <v/>
      </c>
      <c r="S57" s="22" t="str">
        <f t="shared" si="21"/>
        <v/>
      </c>
      <c r="T57" s="1" t="str">
        <f t="shared" si="17"/>
        <v/>
      </c>
      <c r="U57" s="1" t="str">
        <f t="shared" si="18"/>
        <v/>
      </c>
      <c r="V57" s="1" t="str">
        <f t="shared" si="19"/>
        <v/>
      </c>
      <c r="W57" s="23" t="str">
        <f t="shared" si="22"/>
        <v/>
      </c>
      <c r="X57" s="2" t="str">
        <f t="shared" si="23"/>
        <v xml:space="preserve"> </v>
      </c>
      <c r="Y57" s="2" t="str">
        <f t="shared" si="24"/>
        <v/>
      </c>
      <c r="Z57" s="2" t="str">
        <f t="shared" si="8"/>
        <v/>
      </c>
      <c r="AA57" s="2" t="str">
        <f t="shared" si="25"/>
        <v/>
      </c>
      <c r="AB57" s="3" t="str">
        <f t="shared" si="20"/>
        <v/>
      </c>
      <c r="AC57" s="2" t="str">
        <f t="shared" si="26"/>
        <v/>
      </c>
      <c r="AD57" s="2" t="str">
        <f t="shared" si="27"/>
        <v/>
      </c>
      <c r="AE57" s="2"/>
      <c r="AF57" s="2" t="str">
        <f t="shared" si="28"/>
        <v/>
      </c>
      <c r="AG57" s="33" t="s">
        <v>152</v>
      </c>
      <c r="AI57" s="16" t="str">
        <f t="shared" si="13"/>
        <v>　</v>
      </c>
    </row>
    <row r="58" spans="1:35" ht="22.5" customHeight="1" x14ac:dyDescent="0.2">
      <c r="A58" s="34">
        <v>37</v>
      </c>
      <c r="B58" s="12"/>
      <c r="C58" s="12"/>
      <c r="D58" s="12"/>
      <c r="E58" s="7"/>
      <c r="F58" s="7"/>
      <c r="G58" s="226"/>
      <c r="H58" s="227"/>
      <c r="I58" s="13"/>
      <c r="J58" s="14"/>
      <c r="K58" s="14"/>
      <c r="L58" s="14"/>
      <c r="M58" s="15"/>
      <c r="N58" s="11"/>
      <c r="R58" s="2" t="str">
        <f t="shared" si="16"/>
        <v/>
      </c>
      <c r="S58" s="22" t="str">
        <f t="shared" si="21"/>
        <v/>
      </c>
      <c r="T58" s="1" t="str">
        <f t="shared" si="17"/>
        <v/>
      </c>
      <c r="U58" s="1" t="str">
        <f t="shared" si="18"/>
        <v/>
      </c>
      <c r="V58" s="1" t="str">
        <f t="shared" si="19"/>
        <v/>
      </c>
      <c r="W58" s="23" t="str">
        <f t="shared" si="22"/>
        <v/>
      </c>
      <c r="X58" s="2" t="str">
        <f t="shared" si="23"/>
        <v xml:space="preserve"> </v>
      </c>
      <c r="Y58" s="2" t="str">
        <f t="shared" si="24"/>
        <v/>
      </c>
      <c r="Z58" s="2" t="str">
        <f t="shared" si="8"/>
        <v/>
      </c>
      <c r="AA58" s="2" t="str">
        <f t="shared" si="25"/>
        <v/>
      </c>
      <c r="AB58" s="3" t="str">
        <f t="shared" si="20"/>
        <v/>
      </c>
      <c r="AC58" s="2" t="str">
        <f t="shared" si="26"/>
        <v/>
      </c>
      <c r="AD58" s="2" t="str">
        <f t="shared" si="27"/>
        <v/>
      </c>
      <c r="AE58" s="2"/>
      <c r="AF58" s="2" t="str">
        <f t="shared" si="28"/>
        <v/>
      </c>
      <c r="AG58" s="33" t="s">
        <v>152</v>
      </c>
      <c r="AI58" s="16" t="str">
        <f t="shared" si="13"/>
        <v>　</v>
      </c>
    </row>
    <row r="59" spans="1:35" ht="22.5" customHeight="1" x14ac:dyDescent="0.2">
      <c r="A59" s="34">
        <v>38</v>
      </c>
      <c r="B59" s="12"/>
      <c r="C59" s="12"/>
      <c r="D59" s="12"/>
      <c r="E59" s="7"/>
      <c r="F59" s="7"/>
      <c r="G59" s="226"/>
      <c r="H59" s="227"/>
      <c r="I59" s="13"/>
      <c r="J59" s="14"/>
      <c r="K59" s="14"/>
      <c r="L59" s="14"/>
      <c r="M59" s="15"/>
      <c r="N59" s="11"/>
      <c r="R59" s="2" t="str">
        <f t="shared" si="16"/>
        <v/>
      </c>
      <c r="S59" s="22" t="str">
        <f t="shared" si="21"/>
        <v/>
      </c>
      <c r="T59" s="1" t="str">
        <f t="shared" si="17"/>
        <v/>
      </c>
      <c r="U59" s="1" t="str">
        <f t="shared" si="18"/>
        <v/>
      </c>
      <c r="V59" s="1" t="str">
        <f t="shared" si="19"/>
        <v/>
      </c>
      <c r="W59" s="23" t="str">
        <f t="shared" si="22"/>
        <v/>
      </c>
      <c r="X59" s="2" t="str">
        <f t="shared" si="23"/>
        <v xml:space="preserve"> </v>
      </c>
      <c r="Y59" s="2" t="str">
        <f t="shared" si="24"/>
        <v/>
      </c>
      <c r="Z59" s="2" t="str">
        <f t="shared" si="8"/>
        <v/>
      </c>
      <c r="AA59" s="2" t="str">
        <f t="shared" si="25"/>
        <v/>
      </c>
      <c r="AB59" s="3" t="str">
        <f t="shared" si="20"/>
        <v/>
      </c>
      <c r="AC59" s="2" t="str">
        <f t="shared" si="26"/>
        <v/>
      </c>
      <c r="AD59" s="2" t="str">
        <f t="shared" si="27"/>
        <v/>
      </c>
      <c r="AE59" s="2"/>
      <c r="AF59" s="2" t="str">
        <f t="shared" si="28"/>
        <v/>
      </c>
      <c r="AG59" s="33" t="s">
        <v>152</v>
      </c>
      <c r="AI59" s="16" t="str">
        <f t="shared" si="13"/>
        <v>　</v>
      </c>
    </row>
    <row r="60" spans="1:35" ht="22.5" customHeight="1" x14ac:dyDescent="0.2">
      <c r="A60" s="34">
        <v>39</v>
      </c>
      <c r="B60" s="12"/>
      <c r="C60" s="12"/>
      <c r="D60" s="12"/>
      <c r="E60" s="7"/>
      <c r="F60" s="7"/>
      <c r="G60" s="226"/>
      <c r="H60" s="227"/>
      <c r="I60" s="13"/>
      <c r="J60" s="14"/>
      <c r="K60" s="14"/>
      <c r="L60" s="14"/>
      <c r="M60" s="15"/>
      <c r="N60" s="11"/>
      <c r="R60" s="2" t="str">
        <f t="shared" si="16"/>
        <v/>
      </c>
      <c r="S60" s="22" t="str">
        <f t="shared" si="21"/>
        <v/>
      </c>
      <c r="T60" s="1" t="str">
        <f t="shared" si="17"/>
        <v/>
      </c>
      <c r="U60" s="1" t="str">
        <f t="shared" si="18"/>
        <v/>
      </c>
      <c r="V60" s="1" t="str">
        <f t="shared" si="19"/>
        <v/>
      </c>
      <c r="W60" s="23" t="str">
        <f t="shared" si="22"/>
        <v/>
      </c>
      <c r="X60" s="2" t="str">
        <f t="shared" si="23"/>
        <v xml:space="preserve"> </v>
      </c>
      <c r="Y60" s="2" t="str">
        <f t="shared" si="24"/>
        <v/>
      </c>
      <c r="Z60" s="2" t="str">
        <f t="shared" si="8"/>
        <v/>
      </c>
      <c r="AA60" s="2" t="str">
        <f t="shared" si="25"/>
        <v/>
      </c>
      <c r="AB60" s="3" t="str">
        <f t="shared" si="20"/>
        <v/>
      </c>
      <c r="AC60" s="2" t="str">
        <f t="shared" si="26"/>
        <v/>
      </c>
      <c r="AD60" s="2" t="str">
        <f t="shared" si="27"/>
        <v/>
      </c>
      <c r="AE60" s="2"/>
      <c r="AF60" s="2" t="str">
        <f t="shared" si="28"/>
        <v/>
      </c>
      <c r="AG60" s="33" t="s">
        <v>152</v>
      </c>
      <c r="AI60" s="16" t="str">
        <f t="shared" si="13"/>
        <v>　</v>
      </c>
    </row>
    <row r="61" spans="1:35" ht="22.5" customHeight="1" x14ac:dyDescent="0.2">
      <c r="A61" s="34">
        <v>40</v>
      </c>
      <c r="B61" s="12"/>
      <c r="C61" s="12"/>
      <c r="D61" s="12"/>
      <c r="E61" s="7"/>
      <c r="F61" s="7"/>
      <c r="G61" s="226"/>
      <c r="H61" s="227"/>
      <c r="I61" s="13"/>
      <c r="J61" s="14"/>
      <c r="K61" s="14"/>
      <c r="L61" s="14"/>
      <c r="M61" s="15"/>
      <c r="N61" s="11"/>
      <c r="R61" s="2" t="str">
        <f t="shared" si="16"/>
        <v/>
      </c>
      <c r="S61" s="22" t="str">
        <f t="shared" si="21"/>
        <v/>
      </c>
      <c r="T61" s="1" t="str">
        <f t="shared" si="17"/>
        <v/>
      </c>
      <c r="U61" s="1" t="str">
        <f t="shared" si="18"/>
        <v/>
      </c>
      <c r="V61" s="1" t="str">
        <f t="shared" si="19"/>
        <v/>
      </c>
      <c r="W61" s="23" t="str">
        <f t="shared" si="22"/>
        <v/>
      </c>
      <c r="X61" s="2" t="str">
        <f t="shared" si="23"/>
        <v xml:space="preserve"> </v>
      </c>
      <c r="Y61" s="2" t="str">
        <f t="shared" si="24"/>
        <v/>
      </c>
      <c r="Z61" s="2" t="str">
        <f t="shared" si="8"/>
        <v/>
      </c>
      <c r="AA61" s="2" t="str">
        <f t="shared" si="25"/>
        <v/>
      </c>
      <c r="AB61" s="3" t="str">
        <f t="shared" si="20"/>
        <v/>
      </c>
      <c r="AC61" s="2" t="str">
        <f t="shared" si="26"/>
        <v/>
      </c>
      <c r="AD61" s="2" t="str">
        <f t="shared" si="27"/>
        <v/>
      </c>
      <c r="AE61" s="2"/>
      <c r="AF61" s="2" t="str">
        <f t="shared" si="28"/>
        <v/>
      </c>
      <c r="AG61" s="33" t="s">
        <v>152</v>
      </c>
      <c r="AI61" s="16" t="str">
        <f t="shared" si="13"/>
        <v>　</v>
      </c>
    </row>
    <row r="62" spans="1:35" ht="22.5" customHeight="1" x14ac:dyDescent="0.2">
      <c r="A62" s="34">
        <v>41</v>
      </c>
      <c r="B62" s="12"/>
      <c r="C62" s="12"/>
      <c r="D62" s="12"/>
      <c r="E62" s="7"/>
      <c r="F62" s="7"/>
      <c r="G62" s="226"/>
      <c r="H62" s="227"/>
      <c r="I62" s="13"/>
      <c r="J62" s="14"/>
      <c r="K62" s="14"/>
      <c r="L62" s="14"/>
      <c r="M62" s="15"/>
      <c r="N62" s="11"/>
      <c r="R62" s="2" t="str">
        <f t="shared" si="16"/>
        <v/>
      </c>
      <c r="S62" s="22" t="str">
        <f t="shared" si="21"/>
        <v/>
      </c>
      <c r="T62" s="1" t="str">
        <f t="shared" si="17"/>
        <v/>
      </c>
      <c r="U62" s="1" t="str">
        <f t="shared" si="18"/>
        <v/>
      </c>
      <c r="V62" s="1" t="str">
        <f t="shared" si="19"/>
        <v/>
      </c>
      <c r="W62" s="23" t="str">
        <f t="shared" si="22"/>
        <v/>
      </c>
      <c r="X62" s="2" t="str">
        <f t="shared" si="23"/>
        <v xml:space="preserve"> </v>
      </c>
      <c r="Y62" s="2" t="str">
        <f t="shared" si="24"/>
        <v/>
      </c>
      <c r="Z62" s="2" t="str">
        <f t="shared" si="8"/>
        <v/>
      </c>
      <c r="AA62" s="2" t="str">
        <f t="shared" si="25"/>
        <v/>
      </c>
      <c r="AB62" s="3" t="str">
        <f t="shared" si="20"/>
        <v/>
      </c>
      <c r="AC62" s="2" t="str">
        <f t="shared" si="26"/>
        <v/>
      </c>
      <c r="AD62" s="2" t="str">
        <f t="shared" si="27"/>
        <v/>
      </c>
      <c r="AE62" s="2"/>
      <c r="AF62" s="2" t="str">
        <f t="shared" si="28"/>
        <v/>
      </c>
      <c r="AG62" s="33" t="s">
        <v>152</v>
      </c>
      <c r="AI62" s="16" t="str">
        <f t="shared" si="13"/>
        <v>　</v>
      </c>
    </row>
    <row r="63" spans="1:35" ht="22.5" customHeight="1" x14ac:dyDescent="0.2">
      <c r="A63" s="34">
        <v>42</v>
      </c>
      <c r="B63" s="12"/>
      <c r="C63" s="12"/>
      <c r="D63" s="12"/>
      <c r="E63" s="7"/>
      <c r="F63" s="7"/>
      <c r="G63" s="226"/>
      <c r="H63" s="227"/>
      <c r="I63" s="13"/>
      <c r="J63" s="14"/>
      <c r="K63" s="14"/>
      <c r="L63" s="14"/>
      <c r="M63" s="15"/>
      <c r="N63" s="11"/>
      <c r="R63" s="2" t="str">
        <f t="shared" si="16"/>
        <v/>
      </c>
      <c r="S63" s="22" t="str">
        <f t="shared" si="21"/>
        <v/>
      </c>
      <c r="T63" s="1" t="str">
        <f t="shared" si="17"/>
        <v/>
      </c>
      <c r="U63" s="1" t="str">
        <f t="shared" si="18"/>
        <v/>
      </c>
      <c r="V63" s="1" t="str">
        <f t="shared" si="19"/>
        <v/>
      </c>
      <c r="W63" s="23" t="str">
        <f t="shared" si="22"/>
        <v/>
      </c>
      <c r="X63" s="2" t="str">
        <f t="shared" si="23"/>
        <v xml:space="preserve"> </v>
      </c>
      <c r="Y63" s="2" t="str">
        <f t="shared" si="24"/>
        <v/>
      </c>
      <c r="Z63" s="2" t="str">
        <f t="shared" si="8"/>
        <v/>
      </c>
      <c r="AA63" s="2" t="str">
        <f t="shared" si="25"/>
        <v/>
      </c>
      <c r="AB63" s="3" t="str">
        <f t="shared" si="20"/>
        <v/>
      </c>
      <c r="AC63" s="2" t="str">
        <f t="shared" si="26"/>
        <v/>
      </c>
      <c r="AD63" s="2" t="str">
        <f t="shared" si="27"/>
        <v/>
      </c>
      <c r="AE63" s="2"/>
      <c r="AF63" s="2" t="str">
        <f t="shared" si="28"/>
        <v/>
      </c>
      <c r="AG63" s="33" t="s">
        <v>152</v>
      </c>
      <c r="AI63" s="16" t="str">
        <f t="shared" si="13"/>
        <v>　</v>
      </c>
    </row>
    <row r="64" spans="1:35" ht="22.5" customHeight="1" x14ac:dyDescent="0.2">
      <c r="A64" s="34">
        <v>43</v>
      </c>
      <c r="B64" s="12"/>
      <c r="C64" s="12"/>
      <c r="D64" s="12"/>
      <c r="E64" s="7"/>
      <c r="F64" s="7"/>
      <c r="G64" s="226"/>
      <c r="H64" s="227"/>
      <c r="I64" s="13"/>
      <c r="J64" s="14"/>
      <c r="K64" s="14"/>
      <c r="L64" s="14"/>
      <c r="M64" s="15"/>
      <c r="N64" s="11"/>
      <c r="R64" s="2" t="str">
        <f t="shared" si="16"/>
        <v/>
      </c>
      <c r="S64" s="22" t="str">
        <f t="shared" si="21"/>
        <v/>
      </c>
      <c r="T64" s="1" t="str">
        <f t="shared" si="17"/>
        <v/>
      </c>
      <c r="U64" s="1" t="str">
        <f t="shared" si="18"/>
        <v/>
      </c>
      <c r="V64" s="1" t="str">
        <f t="shared" si="19"/>
        <v/>
      </c>
      <c r="W64" s="23" t="str">
        <f t="shared" si="22"/>
        <v/>
      </c>
      <c r="X64" s="2" t="str">
        <f t="shared" si="23"/>
        <v xml:space="preserve"> </v>
      </c>
      <c r="Y64" s="2" t="str">
        <f t="shared" si="24"/>
        <v/>
      </c>
      <c r="Z64" s="2" t="str">
        <f t="shared" si="8"/>
        <v/>
      </c>
      <c r="AA64" s="2" t="str">
        <f t="shared" si="25"/>
        <v/>
      </c>
      <c r="AB64" s="3" t="str">
        <f t="shared" si="20"/>
        <v/>
      </c>
      <c r="AC64" s="2" t="str">
        <f t="shared" si="26"/>
        <v/>
      </c>
      <c r="AD64" s="2" t="str">
        <f t="shared" si="27"/>
        <v/>
      </c>
      <c r="AE64" s="2"/>
      <c r="AF64" s="2" t="str">
        <f t="shared" si="28"/>
        <v/>
      </c>
      <c r="AG64" s="33" t="s">
        <v>152</v>
      </c>
      <c r="AI64" s="16" t="str">
        <f t="shared" si="13"/>
        <v>　</v>
      </c>
    </row>
    <row r="65" spans="1:35" ht="22.5" customHeight="1" x14ac:dyDescent="0.2">
      <c r="A65" s="34">
        <v>44</v>
      </c>
      <c r="B65" s="12"/>
      <c r="C65" s="12"/>
      <c r="D65" s="12"/>
      <c r="E65" s="7"/>
      <c r="F65" s="7"/>
      <c r="G65" s="226"/>
      <c r="H65" s="227"/>
      <c r="I65" s="13"/>
      <c r="J65" s="14"/>
      <c r="K65" s="14"/>
      <c r="L65" s="14"/>
      <c r="M65" s="15"/>
      <c r="N65" s="11"/>
      <c r="R65" s="2" t="str">
        <f t="shared" si="16"/>
        <v/>
      </c>
      <c r="S65" s="22" t="str">
        <f t="shared" si="21"/>
        <v/>
      </c>
      <c r="T65" s="1" t="str">
        <f t="shared" si="17"/>
        <v/>
      </c>
      <c r="U65" s="1" t="str">
        <f t="shared" si="18"/>
        <v/>
      </c>
      <c r="V65" s="1" t="str">
        <f t="shared" si="19"/>
        <v/>
      </c>
      <c r="W65" s="23" t="str">
        <f t="shared" si="22"/>
        <v/>
      </c>
      <c r="X65" s="2" t="str">
        <f t="shared" si="23"/>
        <v xml:space="preserve"> </v>
      </c>
      <c r="Y65" s="2" t="str">
        <f t="shared" si="24"/>
        <v/>
      </c>
      <c r="Z65" s="2" t="str">
        <f t="shared" si="8"/>
        <v/>
      </c>
      <c r="AA65" s="2" t="str">
        <f t="shared" si="25"/>
        <v/>
      </c>
      <c r="AB65" s="3" t="str">
        <f t="shared" si="20"/>
        <v/>
      </c>
      <c r="AC65" s="2" t="str">
        <f t="shared" si="26"/>
        <v/>
      </c>
      <c r="AD65" s="2" t="str">
        <f t="shared" si="27"/>
        <v/>
      </c>
      <c r="AE65" s="2"/>
      <c r="AF65" s="2" t="str">
        <f t="shared" si="28"/>
        <v/>
      </c>
      <c r="AG65" s="33" t="s">
        <v>152</v>
      </c>
      <c r="AI65" s="16" t="str">
        <f t="shared" si="13"/>
        <v>　</v>
      </c>
    </row>
    <row r="66" spans="1:35" ht="22.5" customHeight="1" x14ac:dyDescent="0.2">
      <c r="A66" s="34">
        <v>45</v>
      </c>
      <c r="B66" s="12"/>
      <c r="C66" s="12"/>
      <c r="D66" s="12"/>
      <c r="E66" s="7"/>
      <c r="F66" s="7"/>
      <c r="G66" s="226"/>
      <c r="H66" s="227"/>
      <c r="I66" s="13"/>
      <c r="J66" s="14"/>
      <c r="K66" s="14"/>
      <c r="L66" s="14"/>
      <c r="M66" s="15"/>
      <c r="N66" s="11"/>
      <c r="R66" s="2" t="str">
        <f t="shared" si="16"/>
        <v/>
      </c>
      <c r="S66" s="22" t="str">
        <f t="shared" si="21"/>
        <v/>
      </c>
      <c r="T66" s="1" t="str">
        <f t="shared" si="17"/>
        <v/>
      </c>
      <c r="U66" s="1" t="str">
        <f t="shared" si="18"/>
        <v/>
      </c>
      <c r="V66" s="1" t="str">
        <f t="shared" si="19"/>
        <v/>
      </c>
      <c r="W66" s="23" t="str">
        <f t="shared" si="22"/>
        <v/>
      </c>
      <c r="X66" s="2" t="str">
        <f t="shared" si="23"/>
        <v xml:space="preserve"> </v>
      </c>
      <c r="Y66" s="2" t="str">
        <f t="shared" si="24"/>
        <v/>
      </c>
      <c r="Z66" s="2" t="str">
        <f t="shared" si="8"/>
        <v/>
      </c>
      <c r="AA66" s="2" t="str">
        <f t="shared" si="25"/>
        <v/>
      </c>
      <c r="AB66" s="3" t="str">
        <f t="shared" si="20"/>
        <v/>
      </c>
      <c r="AC66" s="2" t="str">
        <f t="shared" si="26"/>
        <v/>
      </c>
      <c r="AD66" s="2" t="str">
        <f t="shared" si="27"/>
        <v/>
      </c>
      <c r="AE66" s="2"/>
      <c r="AF66" s="2" t="str">
        <f t="shared" si="28"/>
        <v/>
      </c>
      <c r="AG66" s="33" t="s">
        <v>152</v>
      </c>
      <c r="AI66" s="16" t="str">
        <f t="shared" si="13"/>
        <v>　</v>
      </c>
    </row>
    <row r="67" spans="1:35" ht="22.5" customHeight="1" x14ac:dyDescent="0.2">
      <c r="A67" s="34">
        <v>46</v>
      </c>
      <c r="B67" s="12"/>
      <c r="C67" s="12"/>
      <c r="D67" s="12"/>
      <c r="E67" s="7"/>
      <c r="F67" s="7"/>
      <c r="G67" s="226"/>
      <c r="H67" s="227"/>
      <c r="I67" s="13"/>
      <c r="J67" s="14"/>
      <c r="K67" s="14"/>
      <c r="L67" s="14"/>
      <c r="M67" s="15"/>
      <c r="N67" s="11"/>
      <c r="R67" s="2" t="str">
        <f t="shared" si="16"/>
        <v/>
      </c>
      <c r="S67" s="22" t="str">
        <f t="shared" si="21"/>
        <v/>
      </c>
      <c r="T67" s="1" t="str">
        <f t="shared" si="17"/>
        <v/>
      </c>
      <c r="U67" s="1" t="str">
        <f t="shared" si="18"/>
        <v/>
      </c>
      <c r="V67" s="1" t="str">
        <f t="shared" si="19"/>
        <v/>
      </c>
      <c r="W67" s="23" t="str">
        <f t="shared" si="22"/>
        <v/>
      </c>
      <c r="X67" s="2" t="str">
        <f t="shared" si="23"/>
        <v xml:space="preserve"> </v>
      </c>
      <c r="Y67" s="2" t="str">
        <f t="shared" si="24"/>
        <v/>
      </c>
      <c r="Z67" s="2" t="str">
        <f t="shared" si="8"/>
        <v/>
      </c>
      <c r="AA67" s="2" t="str">
        <f t="shared" si="25"/>
        <v/>
      </c>
      <c r="AB67" s="3" t="str">
        <f t="shared" si="20"/>
        <v/>
      </c>
      <c r="AC67" s="2" t="str">
        <f t="shared" si="26"/>
        <v/>
      </c>
      <c r="AD67" s="2" t="str">
        <f t="shared" si="27"/>
        <v/>
      </c>
      <c r="AE67" s="2"/>
      <c r="AF67" s="2" t="str">
        <f t="shared" si="28"/>
        <v/>
      </c>
      <c r="AG67" s="33" t="s">
        <v>152</v>
      </c>
      <c r="AI67" s="16" t="str">
        <f t="shared" si="13"/>
        <v>　</v>
      </c>
    </row>
    <row r="68" spans="1:35" ht="22.5" customHeight="1" x14ac:dyDescent="0.2">
      <c r="A68" s="34">
        <v>47</v>
      </c>
      <c r="B68" s="12"/>
      <c r="C68" s="12"/>
      <c r="D68" s="12"/>
      <c r="E68" s="7"/>
      <c r="F68" s="7"/>
      <c r="G68" s="226"/>
      <c r="H68" s="227"/>
      <c r="I68" s="13"/>
      <c r="J68" s="14"/>
      <c r="K68" s="14"/>
      <c r="L68" s="14"/>
      <c r="M68" s="15"/>
      <c r="N68" s="11"/>
      <c r="R68" s="2" t="str">
        <f t="shared" si="16"/>
        <v/>
      </c>
      <c r="S68" s="22" t="str">
        <f t="shared" si="21"/>
        <v/>
      </c>
      <c r="T68" s="1" t="str">
        <f t="shared" si="17"/>
        <v/>
      </c>
      <c r="U68" s="1" t="str">
        <f t="shared" si="18"/>
        <v/>
      </c>
      <c r="V68" s="1" t="str">
        <f t="shared" si="19"/>
        <v/>
      </c>
      <c r="W68" s="23" t="str">
        <f t="shared" si="22"/>
        <v/>
      </c>
      <c r="X68" s="2" t="str">
        <f t="shared" si="23"/>
        <v xml:space="preserve"> </v>
      </c>
      <c r="Y68" s="2" t="str">
        <f t="shared" si="24"/>
        <v/>
      </c>
      <c r="Z68" s="2" t="str">
        <f t="shared" si="8"/>
        <v/>
      </c>
      <c r="AA68" s="2" t="str">
        <f t="shared" si="25"/>
        <v/>
      </c>
      <c r="AB68" s="3" t="str">
        <f t="shared" si="20"/>
        <v/>
      </c>
      <c r="AC68" s="2" t="str">
        <f t="shared" si="26"/>
        <v/>
      </c>
      <c r="AD68" s="2" t="str">
        <f t="shared" si="27"/>
        <v/>
      </c>
      <c r="AE68" s="2"/>
      <c r="AF68" s="2" t="str">
        <f t="shared" si="28"/>
        <v/>
      </c>
      <c r="AG68" s="33" t="s">
        <v>152</v>
      </c>
      <c r="AI68" s="16" t="str">
        <f t="shared" si="13"/>
        <v>　</v>
      </c>
    </row>
    <row r="69" spans="1:35" ht="22.5" customHeight="1" x14ac:dyDescent="0.2">
      <c r="A69" s="34">
        <v>48</v>
      </c>
      <c r="B69" s="12"/>
      <c r="C69" s="12"/>
      <c r="D69" s="12"/>
      <c r="E69" s="7"/>
      <c r="F69" s="7"/>
      <c r="G69" s="226"/>
      <c r="H69" s="227"/>
      <c r="I69" s="13"/>
      <c r="J69" s="14"/>
      <c r="K69" s="14"/>
      <c r="L69" s="14"/>
      <c r="M69" s="15"/>
      <c r="N69" s="11"/>
      <c r="R69" s="2" t="str">
        <f t="shared" si="16"/>
        <v/>
      </c>
      <c r="S69" s="22" t="str">
        <f t="shared" si="21"/>
        <v/>
      </c>
      <c r="T69" s="1" t="str">
        <f t="shared" si="17"/>
        <v/>
      </c>
      <c r="U69" s="1" t="str">
        <f t="shared" si="18"/>
        <v/>
      </c>
      <c r="V69" s="1" t="str">
        <f t="shared" si="19"/>
        <v/>
      </c>
      <c r="W69" s="23" t="str">
        <f t="shared" si="22"/>
        <v/>
      </c>
      <c r="X69" s="2" t="str">
        <f t="shared" si="23"/>
        <v xml:space="preserve"> </v>
      </c>
      <c r="Y69" s="2" t="str">
        <f t="shared" si="24"/>
        <v/>
      </c>
      <c r="Z69" s="2" t="str">
        <f t="shared" si="8"/>
        <v/>
      </c>
      <c r="AA69" s="2" t="str">
        <f t="shared" si="25"/>
        <v/>
      </c>
      <c r="AB69" s="3" t="str">
        <f t="shared" si="20"/>
        <v/>
      </c>
      <c r="AC69" s="2" t="str">
        <f t="shared" si="26"/>
        <v/>
      </c>
      <c r="AD69" s="2" t="str">
        <f t="shared" si="27"/>
        <v/>
      </c>
      <c r="AE69" s="2"/>
      <c r="AF69" s="2" t="str">
        <f t="shared" si="28"/>
        <v/>
      </c>
      <c r="AG69" s="33" t="s">
        <v>152</v>
      </c>
      <c r="AI69" s="16" t="str">
        <f t="shared" si="13"/>
        <v>　</v>
      </c>
    </row>
    <row r="70" spans="1:35" ht="22.5" customHeight="1" x14ac:dyDescent="0.2">
      <c r="A70" s="34">
        <v>49</v>
      </c>
      <c r="B70" s="12"/>
      <c r="C70" s="12"/>
      <c r="D70" s="12"/>
      <c r="E70" s="7"/>
      <c r="F70" s="7"/>
      <c r="G70" s="226"/>
      <c r="H70" s="227"/>
      <c r="I70" s="13"/>
      <c r="J70" s="14"/>
      <c r="K70" s="14"/>
      <c r="L70" s="14"/>
      <c r="M70" s="15"/>
      <c r="N70" s="11"/>
      <c r="R70" s="2" t="str">
        <f t="shared" si="16"/>
        <v/>
      </c>
      <c r="S70" s="22" t="str">
        <f t="shared" si="21"/>
        <v/>
      </c>
      <c r="T70" s="1" t="str">
        <f t="shared" si="17"/>
        <v/>
      </c>
      <c r="U70" s="1" t="str">
        <f t="shared" si="18"/>
        <v/>
      </c>
      <c r="V70" s="1" t="str">
        <f t="shared" si="19"/>
        <v/>
      </c>
      <c r="W70" s="23" t="str">
        <f t="shared" si="22"/>
        <v/>
      </c>
      <c r="X70" s="2" t="str">
        <f t="shared" si="23"/>
        <v xml:space="preserve"> </v>
      </c>
      <c r="Y70" s="2" t="str">
        <f t="shared" si="24"/>
        <v/>
      </c>
      <c r="Z70" s="2" t="str">
        <f t="shared" si="8"/>
        <v/>
      </c>
      <c r="AA70" s="2" t="str">
        <f t="shared" si="25"/>
        <v/>
      </c>
      <c r="AB70" s="3" t="str">
        <f t="shared" si="20"/>
        <v/>
      </c>
      <c r="AC70" s="2" t="str">
        <f t="shared" si="26"/>
        <v/>
      </c>
      <c r="AD70" s="2" t="str">
        <f t="shared" si="27"/>
        <v/>
      </c>
      <c r="AE70" s="2"/>
      <c r="AF70" s="2" t="str">
        <f t="shared" si="28"/>
        <v/>
      </c>
      <c r="AG70" s="33" t="s">
        <v>152</v>
      </c>
      <c r="AI70" s="16" t="str">
        <f t="shared" si="13"/>
        <v>　</v>
      </c>
    </row>
    <row r="71" spans="1:35" ht="22.5" customHeight="1" x14ac:dyDescent="0.2">
      <c r="A71" s="35">
        <v>50</v>
      </c>
      <c r="B71" s="12"/>
      <c r="C71" s="12"/>
      <c r="D71" s="12"/>
      <c r="E71" s="7"/>
      <c r="F71" s="7"/>
      <c r="G71" s="226"/>
      <c r="H71" s="227"/>
      <c r="I71" s="13"/>
      <c r="J71" s="14"/>
      <c r="K71" s="14"/>
      <c r="L71" s="14"/>
      <c r="M71" s="15"/>
      <c r="N71" s="11"/>
      <c r="R71" s="2" t="str">
        <f t="shared" si="16"/>
        <v/>
      </c>
      <c r="S71" s="22" t="str">
        <f t="shared" si="21"/>
        <v/>
      </c>
      <c r="T71" s="1" t="str">
        <f t="shared" si="17"/>
        <v/>
      </c>
      <c r="U71" s="1" t="str">
        <f t="shared" si="18"/>
        <v/>
      </c>
      <c r="V71" s="1" t="str">
        <f t="shared" si="19"/>
        <v/>
      </c>
      <c r="W71" s="23" t="str">
        <f t="shared" si="22"/>
        <v/>
      </c>
      <c r="X71" s="2" t="str">
        <f t="shared" si="23"/>
        <v xml:space="preserve"> </v>
      </c>
      <c r="Y71" s="2" t="str">
        <f t="shared" si="24"/>
        <v/>
      </c>
      <c r="Z71" s="2" t="str">
        <f t="shared" si="8"/>
        <v/>
      </c>
      <c r="AA71" s="2" t="str">
        <f t="shared" si="25"/>
        <v/>
      </c>
      <c r="AB71" s="3" t="str">
        <f t="shared" si="20"/>
        <v/>
      </c>
      <c r="AC71" s="2" t="str">
        <f t="shared" si="26"/>
        <v/>
      </c>
      <c r="AD71" s="2" t="str">
        <f t="shared" si="27"/>
        <v/>
      </c>
      <c r="AE71" s="2"/>
      <c r="AF71" s="2" t="str">
        <f t="shared" si="28"/>
        <v/>
      </c>
      <c r="AG71" s="33" t="s">
        <v>152</v>
      </c>
      <c r="AI71" s="16" t="str">
        <f t="shared" si="13"/>
        <v>　</v>
      </c>
    </row>
    <row r="72" spans="1:35" ht="22.5" customHeight="1" x14ac:dyDescent="0.2">
      <c r="A72" s="36"/>
      <c r="B72" s="37"/>
      <c r="C72" s="37"/>
      <c r="D72" s="37"/>
      <c r="E72" s="37"/>
      <c r="F72" s="37"/>
      <c r="G72" s="38" t="s">
        <v>14</v>
      </c>
      <c r="H72" s="233">
        <f>$H$32</f>
        <v>0</v>
      </c>
      <c r="I72" s="233"/>
      <c r="J72" s="233"/>
      <c r="K72" s="233"/>
      <c r="L72" s="233"/>
      <c r="M72" s="233"/>
      <c r="N72" s="39" t="s">
        <v>13</v>
      </c>
      <c r="R72" s="2"/>
      <c r="T72" s="1" t="str">
        <f>IF($S72="","",VLOOKUP($S72,'(種目・作業用)'!$A$2:$D$89,2,FALSE))</f>
        <v/>
      </c>
      <c r="U72" s="1" t="str">
        <f>IF($S72="","",VLOOKUP($S72,'(種目・作業用)'!$A$2:$D$89,3,FALSE))</f>
        <v/>
      </c>
      <c r="V72" s="1" t="str">
        <f>IF($S72="","",VLOOKUP($S72,'(種目・作業用)'!$A$2:$D$89,4,FALSE))</f>
        <v/>
      </c>
      <c r="Z72" s="2"/>
      <c r="AB72" s="3"/>
      <c r="AD72" s="2"/>
      <c r="AI72" s="16"/>
    </row>
    <row r="73" spans="1:35" ht="7.5" customHeight="1" x14ac:dyDescent="0.2">
      <c r="A73" s="27"/>
      <c r="B73" s="27"/>
      <c r="C73" s="27"/>
      <c r="D73" s="27"/>
      <c r="E73" s="27"/>
      <c r="F73" s="27"/>
      <c r="G73" s="40"/>
      <c r="H73" s="41"/>
      <c r="I73" s="41"/>
      <c r="J73" s="41"/>
      <c r="K73" s="41"/>
      <c r="L73" s="41"/>
      <c r="M73" s="41"/>
      <c r="N73" s="42"/>
      <c r="R73" s="2"/>
      <c r="T73" s="1" t="str">
        <f>IF($S73="","",VLOOKUP($S73,'(種目・作業用)'!$A$2:$D$89,2,FALSE))</f>
        <v/>
      </c>
      <c r="U73" s="1" t="str">
        <f>IF($S73="","",VLOOKUP($S73,'(種目・作業用)'!$A$2:$D$89,3,FALSE))</f>
        <v/>
      </c>
      <c r="V73" s="1" t="str">
        <f>IF($S73="","",VLOOKUP($S73,'(種目・作業用)'!$A$2:$D$89,4,FALSE))</f>
        <v/>
      </c>
      <c r="Z73" s="2"/>
      <c r="AB73" s="3"/>
      <c r="AD73" s="2"/>
      <c r="AI73" s="16"/>
    </row>
    <row r="74" spans="1:35" ht="22.5" customHeight="1" x14ac:dyDescent="0.2">
      <c r="A74" s="223" t="s">
        <v>227</v>
      </c>
      <c r="B74" s="223"/>
      <c r="C74" s="223"/>
      <c r="D74" s="223"/>
      <c r="E74" s="223"/>
      <c r="F74" s="223"/>
      <c r="G74" s="223"/>
      <c r="H74" s="223"/>
      <c r="I74" s="223"/>
      <c r="J74" s="223"/>
      <c r="K74" s="223"/>
      <c r="L74" s="223"/>
      <c r="M74" s="223"/>
      <c r="N74" s="223"/>
      <c r="R74" s="2"/>
      <c r="T74" s="1" t="str">
        <f>IF($S74="","",VLOOKUP($S74,'(種目・作業用)'!$A$2:$D$89,2,FALSE))</f>
        <v/>
      </c>
      <c r="U74" s="1" t="str">
        <f>IF($S74="","",VLOOKUP($S74,'(種目・作業用)'!$A$2:$D$89,3,FALSE))</f>
        <v/>
      </c>
      <c r="V74" s="1" t="str">
        <f>IF($S74="","",VLOOKUP($S74,'(種目・作業用)'!$A$2:$D$89,4,FALSE))</f>
        <v/>
      </c>
      <c r="Z74" s="2"/>
      <c r="AB74" s="3"/>
      <c r="AD74" s="2"/>
      <c r="AI74" s="16"/>
    </row>
    <row r="75" spans="1:35" ht="7.5" customHeight="1" x14ac:dyDescent="0.2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R75" s="2"/>
      <c r="T75" s="1" t="str">
        <f>IF($S75="","",VLOOKUP($S75,'(種目・作業用)'!$A$2:$D$89,2,FALSE))</f>
        <v/>
      </c>
      <c r="U75" s="1" t="str">
        <f>IF($S75="","",VLOOKUP($S75,'(種目・作業用)'!$A$2:$D$89,3,FALSE))</f>
        <v/>
      </c>
      <c r="V75" s="1" t="str">
        <f>IF($S75="","",VLOOKUP($S75,'(種目・作業用)'!$A$2:$D$89,4,FALSE))</f>
        <v/>
      </c>
      <c r="Z75" s="2"/>
      <c r="AB75" s="3"/>
      <c r="AD75" s="2"/>
      <c r="AI75" s="16"/>
    </row>
    <row r="76" spans="1:35" x14ac:dyDescent="0.2">
      <c r="A76" s="27"/>
      <c r="B76" s="27"/>
      <c r="C76" s="27" t="s">
        <v>15</v>
      </c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R76" s="2"/>
      <c r="T76" s="1" t="str">
        <f>IF($S76="","",VLOOKUP($S76,'(種目・作業用)'!$A$2:$D$89,2,FALSE))</f>
        <v/>
      </c>
      <c r="U76" s="1" t="str">
        <f>IF($S76="","",VLOOKUP($S76,'(種目・作業用)'!$A$2:$D$89,3,FALSE))</f>
        <v/>
      </c>
      <c r="V76" s="1" t="str">
        <f>IF($S76="","",VLOOKUP($S76,'(種目・作業用)'!$A$2:$D$89,4,FALSE))</f>
        <v/>
      </c>
      <c r="Z76" s="2"/>
      <c r="AB76" s="3"/>
      <c r="AD76" s="2"/>
      <c r="AI76" s="16"/>
    </row>
    <row r="77" spans="1:35" x14ac:dyDescent="0.2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R77" s="2"/>
      <c r="T77" s="1" t="str">
        <f>IF($S77="","",VLOOKUP($S77,'(種目・作業用)'!$A$2:$D$89,2,FALSE))</f>
        <v/>
      </c>
      <c r="U77" s="1" t="str">
        <f>IF($S77="","",VLOOKUP($S77,'(種目・作業用)'!$A$2:$D$89,3,FALSE))</f>
        <v/>
      </c>
      <c r="V77" s="1" t="str">
        <f>IF($S77="","",VLOOKUP($S77,'(種目・作業用)'!$A$2:$D$89,4,FALSE))</f>
        <v/>
      </c>
      <c r="Z77" s="2"/>
      <c r="AB77" s="3"/>
      <c r="AD77" s="2"/>
      <c r="AI77" s="16"/>
    </row>
    <row r="78" spans="1:35" x14ac:dyDescent="0.2">
      <c r="A78" s="27"/>
      <c r="B78" s="27"/>
      <c r="C78" s="232" t="str">
        <f>$C$38</f>
        <v>年　　月　　日</v>
      </c>
      <c r="D78" s="232"/>
      <c r="E78" s="27"/>
      <c r="F78" s="27"/>
      <c r="G78" s="27"/>
      <c r="H78" s="27"/>
      <c r="I78" s="27"/>
      <c r="J78" s="27"/>
      <c r="K78" s="27"/>
      <c r="L78" s="27"/>
      <c r="M78" s="27"/>
      <c r="N78" s="27"/>
      <c r="R78" s="2"/>
      <c r="T78" s="1" t="str">
        <f>IF($S78="","",VLOOKUP($S78,'(種目・作業用)'!$A$2:$D$89,2,FALSE))</f>
        <v/>
      </c>
      <c r="U78" s="1" t="str">
        <f>IF($S78="","",VLOOKUP($S78,'(種目・作業用)'!$A$2:$D$89,3,FALSE))</f>
        <v/>
      </c>
      <c r="V78" s="1" t="str">
        <f>IF($S78="","",VLOOKUP($S78,'(種目・作業用)'!$A$2:$D$89,4,FALSE))</f>
        <v/>
      </c>
      <c r="Z78" s="2"/>
      <c r="AB78" s="3"/>
      <c r="AD78" s="2"/>
      <c r="AI78" s="16"/>
    </row>
    <row r="79" spans="1:35" ht="22.5" customHeight="1" x14ac:dyDescent="0.2">
      <c r="A79" s="27"/>
      <c r="B79" s="27"/>
      <c r="C79" s="27"/>
      <c r="D79" s="27"/>
      <c r="E79" s="27"/>
      <c r="F79" s="234">
        <f>$F$39</f>
        <v>0</v>
      </c>
      <c r="G79" s="234"/>
      <c r="H79" s="234"/>
      <c r="I79" s="234"/>
      <c r="J79" s="234"/>
      <c r="K79" s="234"/>
      <c r="L79" s="234"/>
      <c r="M79" s="234"/>
      <c r="N79" s="27"/>
      <c r="R79" s="2"/>
      <c r="T79" s="1" t="str">
        <f>IF($S79="","",VLOOKUP($S79,'(種目・作業用)'!$A$2:$D$89,2,FALSE))</f>
        <v/>
      </c>
      <c r="U79" s="1" t="str">
        <f>IF($S79="","",VLOOKUP($S79,'(種目・作業用)'!$A$2:$D$89,3,FALSE))</f>
        <v/>
      </c>
      <c r="V79" s="1" t="str">
        <f>IF($S79="","",VLOOKUP($S79,'(種目・作業用)'!$A$2:$D$89,4,FALSE))</f>
        <v/>
      </c>
      <c r="Z79" s="2"/>
      <c r="AB79" s="3"/>
      <c r="AD79" s="2"/>
      <c r="AI79" s="16"/>
    </row>
    <row r="80" spans="1:35" ht="22.5" customHeight="1" x14ac:dyDescent="0.2">
      <c r="A80" s="27"/>
      <c r="B80" s="27"/>
      <c r="C80" s="27"/>
      <c r="D80" s="27"/>
      <c r="E80" s="27"/>
      <c r="F80" s="27"/>
      <c r="G80" s="43" t="s">
        <v>17</v>
      </c>
      <c r="H80" s="223">
        <f>$H$40</f>
        <v>0</v>
      </c>
      <c r="I80" s="223"/>
      <c r="J80" s="223"/>
      <c r="K80" s="223"/>
      <c r="L80" s="223"/>
      <c r="M80" s="42" t="s">
        <v>13</v>
      </c>
      <c r="N80" s="27"/>
      <c r="R80" s="2"/>
      <c r="T80" s="1" t="str">
        <f>IF($S80="","",VLOOKUP($S80,'(種目・作業用)'!$A$2:$D$89,2,FALSE))</f>
        <v/>
      </c>
      <c r="U80" s="1" t="str">
        <f>IF($S80="","",VLOOKUP($S80,'(種目・作業用)'!$A$2:$D$89,3,FALSE))</f>
        <v/>
      </c>
      <c r="V80" s="1" t="str">
        <f>IF($S80="","",VLOOKUP($S80,'(種目・作業用)'!$A$2:$D$89,4,FALSE))</f>
        <v/>
      </c>
      <c r="Z80" s="2"/>
      <c r="AB80" s="3"/>
      <c r="AD80" s="2"/>
      <c r="AI80" s="16"/>
    </row>
    <row r="81" spans="1:35" ht="60" customHeight="1" x14ac:dyDescent="0.2">
      <c r="A81" s="272" t="str">
        <f t="shared" ref="A81" si="29">$A$1</f>
        <v>　山形陸上競技協会 第69回強化記録会　参加申込書（個人種目）</v>
      </c>
      <c r="B81" s="273"/>
      <c r="C81" s="273"/>
      <c r="D81" s="273"/>
      <c r="E81" s="273"/>
      <c r="F81" s="273"/>
      <c r="G81" s="273"/>
      <c r="H81" s="273"/>
      <c r="I81" s="273"/>
      <c r="J81" s="273"/>
      <c r="K81" s="273"/>
      <c r="L81" s="273"/>
      <c r="M81" s="273"/>
      <c r="N81" s="273"/>
      <c r="R81" s="2"/>
      <c r="T81" s="1" t="str">
        <f>IF($S81="","",VLOOKUP($S81,'(種目・作業用)'!$A$2:$D$89,2,FALSE))</f>
        <v/>
      </c>
      <c r="U81" s="1" t="str">
        <f>IF($S81="","",VLOOKUP($S81,'(種目・作業用)'!$A$2:$D$89,3,FALSE))</f>
        <v/>
      </c>
      <c r="V81" s="1" t="str">
        <f>IF($S81="","",VLOOKUP($S81,'(種目・作業用)'!$A$2:$D$89,4,FALSE))</f>
        <v/>
      </c>
      <c r="Z81" s="2"/>
      <c r="AB81" s="3"/>
      <c r="AI81" s="16"/>
    </row>
    <row r="82" spans="1:35" ht="7.5" customHeight="1" x14ac:dyDescent="0.2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R82" s="2"/>
      <c r="T82" s="1" t="str">
        <f>IF($S82="","",VLOOKUP($S82,'(種目・作業用)'!$A$2:$D$89,2,FALSE))</f>
        <v/>
      </c>
      <c r="U82" s="1" t="str">
        <f>IF($S82="","",VLOOKUP($S82,'(種目・作業用)'!$A$2:$D$89,3,FALSE))</f>
        <v/>
      </c>
      <c r="V82" s="1" t="str">
        <f>IF($S82="","",VLOOKUP($S82,'(種目・作業用)'!$A$2:$D$89,4,FALSE))</f>
        <v/>
      </c>
      <c r="Z82" s="2"/>
      <c r="AB82" s="3"/>
      <c r="AD82" s="2"/>
      <c r="AI82" s="16"/>
    </row>
    <row r="83" spans="1:35" ht="22.5" customHeight="1" x14ac:dyDescent="0.2">
      <c r="A83" s="243" t="s">
        <v>0</v>
      </c>
      <c r="B83" s="244"/>
      <c r="C83" s="245">
        <f>$C$3</f>
        <v>0</v>
      </c>
      <c r="D83" s="245"/>
      <c r="E83" s="245"/>
      <c r="F83" s="245"/>
      <c r="G83" s="245"/>
      <c r="H83" s="244" t="s">
        <v>11</v>
      </c>
      <c r="I83" s="244"/>
      <c r="J83" s="246">
        <f>$J$3</f>
        <v>0</v>
      </c>
      <c r="K83" s="246"/>
      <c r="L83" s="246"/>
      <c r="M83" s="246"/>
      <c r="N83" s="247"/>
      <c r="P83" s="19" t="s">
        <v>6</v>
      </c>
      <c r="Q83" s="19">
        <f>COUNTIF(F87:F111,"男")</f>
        <v>0</v>
      </c>
      <c r="R83" s="2"/>
      <c r="T83" s="1" t="str">
        <f>IF($S83="","",VLOOKUP($S83,'(種目・作業用)'!$A$2:$D$89,2,FALSE))</f>
        <v/>
      </c>
      <c r="U83" s="1" t="str">
        <f>IF($S83="","",VLOOKUP($S83,'(種目・作業用)'!$A$2:$D$89,3,FALSE))</f>
        <v/>
      </c>
      <c r="V83" s="1" t="str">
        <f>IF($S83="","",VLOOKUP($S83,'(種目・作業用)'!$A$2:$D$89,4,FALSE))</f>
        <v/>
      </c>
      <c r="Z83" s="2"/>
      <c r="AB83" s="3"/>
      <c r="AD83" s="2"/>
      <c r="AI83" s="16"/>
    </row>
    <row r="84" spans="1:35" ht="22.5" customHeight="1" x14ac:dyDescent="0.2">
      <c r="A84" s="235" t="s">
        <v>12</v>
      </c>
      <c r="B84" s="236"/>
      <c r="C84" s="237">
        <f>$C$4</f>
        <v>0</v>
      </c>
      <c r="D84" s="237"/>
      <c r="E84" s="237"/>
      <c r="F84" s="237"/>
      <c r="G84" s="237"/>
      <c r="H84" s="238" t="s">
        <v>16</v>
      </c>
      <c r="I84" s="238"/>
      <c r="J84" s="239">
        <f>$J$4</f>
        <v>0</v>
      </c>
      <c r="K84" s="239"/>
      <c r="L84" s="239"/>
      <c r="M84" s="239"/>
      <c r="N84" s="240"/>
      <c r="P84" s="19" t="s">
        <v>7</v>
      </c>
      <c r="Q84" s="19">
        <f>COUNTIF(F87:F111,"女")</f>
        <v>0</v>
      </c>
      <c r="R84" s="2"/>
      <c r="T84" s="1" t="str">
        <f>IF($S84="","",VLOOKUP($S84,'(種目・作業用)'!$A$2:$D$89,2,FALSE))</f>
        <v/>
      </c>
      <c r="U84" s="1" t="str">
        <f>IF($S84="","",VLOOKUP($S84,'(種目・作業用)'!$A$2:$D$89,3,FALSE))</f>
        <v/>
      </c>
      <c r="V84" s="1" t="str">
        <f>IF($S84="","",VLOOKUP($S84,'(種目・作業用)'!$A$2:$D$89,4,FALSE))</f>
        <v/>
      </c>
      <c r="Z84" s="2"/>
      <c r="AB84" s="3"/>
      <c r="AD84" s="2"/>
      <c r="AI84" s="16"/>
    </row>
    <row r="85" spans="1:35" ht="17.25" customHeight="1" x14ac:dyDescent="0.2">
      <c r="A85" s="241"/>
      <c r="B85" s="224" t="s">
        <v>1</v>
      </c>
      <c r="C85" s="224" t="s">
        <v>2</v>
      </c>
      <c r="D85" s="224"/>
      <c r="E85" s="224" t="s">
        <v>3</v>
      </c>
      <c r="F85" s="224" t="s">
        <v>4</v>
      </c>
      <c r="G85" s="228" t="s">
        <v>127</v>
      </c>
      <c r="H85" s="229"/>
      <c r="I85" s="224" t="s">
        <v>8</v>
      </c>
      <c r="J85" s="224"/>
      <c r="K85" s="224"/>
      <c r="L85" s="224"/>
      <c r="M85" s="224"/>
      <c r="N85" s="248" t="s">
        <v>5</v>
      </c>
      <c r="R85" s="2"/>
      <c r="T85" s="1" t="str">
        <f>IF($S85="","",VLOOKUP($S85,'(種目・作業用)'!$A$2:$D$89,2,FALSE))</f>
        <v/>
      </c>
      <c r="U85" s="1" t="str">
        <f>IF($S85="","",VLOOKUP($S85,'(種目・作業用)'!$A$2:$D$89,3,FALSE))</f>
        <v/>
      </c>
      <c r="V85" s="1" t="str">
        <f>IF($S85="","",VLOOKUP($S85,'(種目・作業用)'!$A$2:$D$89,4,FALSE))</f>
        <v/>
      </c>
      <c r="Z85" s="2"/>
      <c r="AB85" s="3"/>
      <c r="AD85" s="2"/>
      <c r="AI85" s="16"/>
    </row>
    <row r="86" spans="1:35" ht="17.25" customHeight="1" thickBot="1" x14ac:dyDescent="0.25">
      <c r="A86" s="242"/>
      <c r="B86" s="225"/>
      <c r="C86" s="31" t="s">
        <v>10</v>
      </c>
      <c r="D86" s="31" t="s">
        <v>9</v>
      </c>
      <c r="E86" s="225"/>
      <c r="F86" s="225"/>
      <c r="G86" s="230"/>
      <c r="H86" s="231"/>
      <c r="I86" s="225"/>
      <c r="J86" s="225"/>
      <c r="K86" s="225"/>
      <c r="L86" s="225"/>
      <c r="M86" s="225"/>
      <c r="N86" s="249"/>
      <c r="R86" s="2"/>
      <c r="T86" s="1" t="str">
        <f>IF($S86="","",VLOOKUP($S86,'(種目・作業用)'!$A$2:$D$89,2,FALSE))</f>
        <v/>
      </c>
      <c r="U86" s="1" t="str">
        <f>IF($S86="","",VLOOKUP($S86,'(種目・作業用)'!$A$2:$D$89,3,FALSE))</f>
        <v/>
      </c>
      <c r="V86" s="1" t="str">
        <f>IF($S86="","",VLOOKUP($S86,'(種目・作業用)'!$A$2:$D$89,4,FALSE))</f>
        <v/>
      </c>
      <c r="Z86" s="2"/>
      <c r="AB86" s="3"/>
      <c r="AD86" s="2"/>
      <c r="AI86" s="16"/>
    </row>
    <row r="87" spans="1:35" ht="22.5" customHeight="1" thickTop="1" x14ac:dyDescent="0.2">
      <c r="A87" s="32">
        <v>51</v>
      </c>
      <c r="B87" s="7"/>
      <c r="C87" s="7"/>
      <c r="D87" s="7"/>
      <c r="E87" s="7"/>
      <c r="F87" s="7"/>
      <c r="G87" s="226"/>
      <c r="H87" s="227"/>
      <c r="I87" s="8"/>
      <c r="J87" s="9"/>
      <c r="K87" s="9"/>
      <c r="L87" s="9"/>
      <c r="M87" s="10"/>
      <c r="N87" s="11"/>
      <c r="R87" s="2" t="str">
        <f t="shared" ref="R87:R111" si="30">IF(ISBLANK(B87),"",VLOOKUP(CONCATENATE($AB$4,F87),区分性別,2,FALSE)+B87*100)</f>
        <v/>
      </c>
      <c r="S87" s="22" t="str">
        <f>IF(ISBLANK(G87),"",G87)</f>
        <v/>
      </c>
      <c r="T87" s="1" t="str">
        <f t="shared" ref="T87:T111" si="31">IF($S87="","",VLOOKUP($S87,種目,2,FALSE))</f>
        <v/>
      </c>
      <c r="U87" s="1" t="str">
        <f t="shared" ref="U87:U111" si="32">IF($S87="","",VLOOKUP($S87,種目,3,FALSE))</f>
        <v/>
      </c>
      <c r="V87" s="1" t="str">
        <f t="shared" ref="V87:V111" si="33">IF($S87="","",VLOOKUP($S87,種目,4,FALSE))</f>
        <v/>
      </c>
      <c r="W87" s="23" t="str">
        <f>IF(ISNUMBER(R87),IF(LEN(I87)=2,CONCATENATE("0",I87,K87,M87),IF(LEN(I87)=1,CONCATENATE("00",I87,K87,M87),CONCATENATE("000",K87,M87))),"")</f>
        <v/>
      </c>
      <c r="X87" s="2" t="str">
        <f>IF(W87="000",V87,CONCATENATE(V87," ",W87))</f>
        <v xml:space="preserve"> </v>
      </c>
      <c r="Y87" s="2" t="str">
        <f>IF(ISBLANK(B87),"",B87)</f>
        <v/>
      </c>
      <c r="Z87" s="2" t="str">
        <f t="shared" ref="Z87:Z135" si="34">IF(ISNUMBER(Y87),IF(ISBLANK(E87),AI87,CONCATENATE(AI87,"(",E87,")")),"")</f>
        <v/>
      </c>
      <c r="AA87" s="2" t="str">
        <f>IF(ISNUMBER(Y87),D87,"")</f>
        <v/>
      </c>
      <c r="AB87" s="3" t="str">
        <f t="shared" ref="AB87:AB111" si="35">IF(ISNUMBER(Y87),VLOOKUP(AG87,県,2,FALSE),"")</f>
        <v/>
      </c>
      <c r="AC87" s="2" t="str">
        <f>IF(ISNUMBER(Y87),$AC$4,"")</f>
        <v/>
      </c>
      <c r="AD87" s="2" t="str">
        <f>IF(ISBLANK(F87),"",IF(F87="男",1,2))</f>
        <v/>
      </c>
      <c r="AE87" s="2"/>
      <c r="AF87" s="2" t="str">
        <f>IF(ISNUMBER(Y87),$AA$4,"")</f>
        <v/>
      </c>
      <c r="AG87" s="33" t="s">
        <v>152</v>
      </c>
      <c r="AI87" s="16" t="str">
        <f t="shared" ref="AI87:AI111" si="36">IF(LEN(C87)&gt;6,SUBSTITUTE(C87,"　",""),IF(LEN(C87)=6,C87,IF(LEN(C87)=5,CONCATENATE(C87,"　"),IF(LEN(C87)=4,CONCATENATE(SUBSTITUTE(C87,"　","　　"),"　"),CONCATENATE(SUBSTITUTE(C87,"　","　　　"),"　")))))</f>
        <v>　</v>
      </c>
    </row>
    <row r="88" spans="1:35" ht="22.5" customHeight="1" x14ac:dyDescent="0.2">
      <c r="A88" s="34">
        <v>52</v>
      </c>
      <c r="B88" s="12"/>
      <c r="C88" s="12"/>
      <c r="D88" s="12"/>
      <c r="E88" s="7"/>
      <c r="F88" s="7"/>
      <c r="G88" s="226"/>
      <c r="H88" s="227"/>
      <c r="I88" s="13"/>
      <c r="J88" s="14"/>
      <c r="K88" s="14"/>
      <c r="L88" s="14"/>
      <c r="M88" s="15"/>
      <c r="N88" s="11"/>
      <c r="R88" s="2" t="str">
        <f t="shared" si="30"/>
        <v/>
      </c>
      <c r="S88" s="22" t="str">
        <f t="shared" ref="S88:S111" si="37">IF(ISBLANK(G88),"",G88)</f>
        <v/>
      </c>
      <c r="T88" s="1" t="str">
        <f t="shared" si="31"/>
        <v/>
      </c>
      <c r="U88" s="1" t="str">
        <f t="shared" si="32"/>
        <v/>
      </c>
      <c r="V88" s="1" t="str">
        <f t="shared" si="33"/>
        <v/>
      </c>
      <c r="W88" s="23" t="str">
        <f t="shared" ref="W88:W111" si="38">IF(ISNUMBER(R88),IF(LEN(I88)=2,CONCATENATE("0",I88,K88,M88),IF(LEN(I88)=1,CONCATENATE("00",I88,K88,M88),CONCATENATE("000",K88,M88))),"")</f>
        <v/>
      </c>
      <c r="X88" s="2" t="str">
        <f t="shared" ref="X88:X111" si="39">IF(W88="000",V88,CONCATENATE(V88," ",W88))</f>
        <v xml:space="preserve"> </v>
      </c>
      <c r="Y88" s="2" t="str">
        <f t="shared" ref="Y88:Y111" si="40">IF(ISBLANK(B88),"",B88)</f>
        <v/>
      </c>
      <c r="Z88" s="2" t="str">
        <f t="shared" si="34"/>
        <v/>
      </c>
      <c r="AA88" s="2" t="str">
        <f t="shared" ref="AA88:AA111" si="41">IF(ISNUMBER(Y88),D88,"")</f>
        <v/>
      </c>
      <c r="AB88" s="3" t="str">
        <f t="shared" si="35"/>
        <v/>
      </c>
      <c r="AC88" s="2" t="str">
        <f t="shared" ref="AC88:AC111" si="42">IF(ISNUMBER(Y88),$AC$4,"")</f>
        <v/>
      </c>
      <c r="AD88" s="2" t="str">
        <f t="shared" ref="AD88:AD111" si="43">IF(ISBLANK(F88),"",IF(F88="男",1,2))</f>
        <v/>
      </c>
      <c r="AE88" s="2"/>
      <c r="AF88" s="2" t="str">
        <f t="shared" ref="AF88:AF111" si="44">IF(ISNUMBER(Y88),$AA$4,"")</f>
        <v/>
      </c>
      <c r="AG88" s="33" t="s">
        <v>152</v>
      </c>
      <c r="AI88" s="16" t="str">
        <f t="shared" si="36"/>
        <v>　</v>
      </c>
    </row>
    <row r="89" spans="1:35" ht="22.5" customHeight="1" x14ac:dyDescent="0.2">
      <c r="A89" s="34">
        <v>53</v>
      </c>
      <c r="B89" s="12"/>
      <c r="C89" s="12"/>
      <c r="D89" s="12"/>
      <c r="E89" s="7"/>
      <c r="F89" s="7"/>
      <c r="G89" s="226"/>
      <c r="H89" s="227"/>
      <c r="I89" s="13"/>
      <c r="J89" s="14"/>
      <c r="K89" s="14"/>
      <c r="L89" s="14"/>
      <c r="M89" s="15"/>
      <c r="N89" s="11"/>
      <c r="R89" s="2" t="str">
        <f t="shared" si="30"/>
        <v/>
      </c>
      <c r="S89" s="22" t="str">
        <f t="shared" si="37"/>
        <v/>
      </c>
      <c r="T89" s="1" t="str">
        <f t="shared" si="31"/>
        <v/>
      </c>
      <c r="U89" s="1" t="str">
        <f t="shared" si="32"/>
        <v/>
      </c>
      <c r="V89" s="1" t="str">
        <f t="shared" si="33"/>
        <v/>
      </c>
      <c r="W89" s="23" t="str">
        <f t="shared" si="38"/>
        <v/>
      </c>
      <c r="X89" s="2" t="str">
        <f t="shared" si="39"/>
        <v xml:space="preserve"> </v>
      </c>
      <c r="Y89" s="2" t="str">
        <f t="shared" si="40"/>
        <v/>
      </c>
      <c r="Z89" s="2" t="str">
        <f t="shared" si="34"/>
        <v/>
      </c>
      <c r="AA89" s="2" t="str">
        <f t="shared" si="41"/>
        <v/>
      </c>
      <c r="AB89" s="3" t="str">
        <f t="shared" si="35"/>
        <v/>
      </c>
      <c r="AC89" s="2" t="str">
        <f t="shared" si="42"/>
        <v/>
      </c>
      <c r="AD89" s="2" t="str">
        <f t="shared" si="43"/>
        <v/>
      </c>
      <c r="AE89" s="2"/>
      <c r="AF89" s="2" t="str">
        <f t="shared" si="44"/>
        <v/>
      </c>
      <c r="AG89" s="33" t="s">
        <v>152</v>
      </c>
      <c r="AI89" s="16" t="str">
        <f t="shared" si="36"/>
        <v>　</v>
      </c>
    </row>
    <row r="90" spans="1:35" ht="22.5" customHeight="1" x14ac:dyDescent="0.2">
      <c r="A90" s="34">
        <v>54</v>
      </c>
      <c r="B90" s="12"/>
      <c r="C90" s="12"/>
      <c r="D90" s="12"/>
      <c r="E90" s="7"/>
      <c r="F90" s="7"/>
      <c r="G90" s="226"/>
      <c r="H90" s="227"/>
      <c r="I90" s="13"/>
      <c r="J90" s="14"/>
      <c r="K90" s="14"/>
      <c r="L90" s="14"/>
      <c r="M90" s="15"/>
      <c r="N90" s="11"/>
      <c r="R90" s="2" t="str">
        <f t="shared" si="30"/>
        <v/>
      </c>
      <c r="S90" s="22" t="str">
        <f t="shared" si="37"/>
        <v/>
      </c>
      <c r="T90" s="1" t="str">
        <f t="shared" si="31"/>
        <v/>
      </c>
      <c r="U90" s="1" t="str">
        <f t="shared" si="32"/>
        <v/>
      </c>
      <c r="V90" s="1" t="str">
        <f t="shared" si="33"/>
        <v/>
      </c>
      <c r="W90" s="23" t="str">
        <f t="shared" si="38"/>
        <v/>
      </c>
      <c r="X90" s="2" t="str">
        <f t="shared" si="39"/>
        <v xml:space="preserve"> </v>
      </c>
      <c r="Y90" s="2" t="str">
        <f t="shared" si="40"/>
        <v/>
      </c>
      <c r="Z90" s="2" t="str">
        <f t="shared" si="34"/>
        <v/>
      </c>
      <c r="AA90" s="2" t="str">
        <f t="shared" si="41"/>
        <v/>
      </c>
      <c r="AB90" s="3" t="str">
        <f t="shared" si="35"/>
        <v/>
      </c>
      <c r="AC90" s="2" t="str">
        <f t="shared" si="42"/>
        <v/>
      </c>
      <c r="AD90" s="2" t="str">
        <f t="shared" si="43"/>
        <v/>
      </c>
      <c r="AE90" s="2"/>
      <c r="AF90" s="2" t="str">
        <f t="shared" si="44"/>
        <v/>
      </c>
      <c r="AG90" s="33" t="s">
        <v>152</v>
      </c>
      <c r="AI90" s="16" t="str">
        <f t="shared" si="36"/>
        <v>　</v>
      </c>
    </row>
    <row r="91" spans="1:35" ht="22.5" customHeight="1" x14ac:dyDescent="0.2">
      <c r="A91" s="34">
        <v>55</v>
      </c>
      <c r="B91" s="12"/>
      <c r="C91" s="12"/>
      <c r="D91" s="12"/>
      <c r="E91" s="7"/>
      <c r="F91" s="7"/>
      <c r="G91" s="226"/>
      <c r="H91" s="227"/>
      <c r="I91" s="13"/>
      <c r="J91" s="14"/>
      <c r="K91" s="14"/>
      <c r="L91" s="14"/>
      <c r="M91" s="15"/>
      <c r="N91" s="11"/>
      <c r="R91" s="2" t="str">
        <f t="shared" si="30"/>
        <v/>
      </c>
      <c r="S91" s="22" t="str">
        <f t="shared" si="37"/>
        <v/>
      </c>
      <c r="T91" s="1" t="str">
        <f t="shared" si="31"/>
        <v/>
      </c>
      <c r="U91" s="1" t="str">
        <f t="shared" si="32"/>
        <v/>
      </c>
      <c r="V91" s="1" t="str">
        <f t="shared" si="33"/>
        <v/>
      </c>
      <c r="W91" s="23" t="str">
        <f t="shared" si="38"/>
        <v/>
      </c>
      <c r="X91" s="2" t="str">
        <f t="shared" si="39"/>
        <v xml:space="preserve"> </v>
      </c>
      <c r="Y91" s="2" t="str">
        <f t="shared" si="40"/>
        <v/>
      </c>
      <c r="Z91" s="2" t="str">
        <f t="shared" si="34"/>
        <v/>
      </c>
      <c r="AA91" s="2" t="str">
        <f t="shared" si="41"/>
        <v/>
      </c>
      <c r="AB91" s="3" t="str">
        <f t="shared" si="35"/>
        <v/>
      </c>
      <c r="AC91" s="2" t="str">
        <f t="shared" si="42"/>
        <v/>
      </c>
      <c r="AD91" s="2" t="str">
        <f t="shared" si="43"/>
        <v/>
      </c>
      <c r="AE91" s="2"/>
      <c r="AF91" s="2" t="str">
        <f t="shared" si="44"/>
        <v/>
      </c>
      <c r="AG91" s="33" t="s">
        <v>152</v>
      </c>
      <c r="AI91" s="16" t="str">
        <f t="shared" si="36"/>
        <v>　</v>
      </c>
    </row>
    <row r="92" spans="1:35" ht="22.5" customHeight="1" x14ac:dyDescent="0.2">
      <c r="A92" s="34">
        <v>56</v>
      </c>
      <c r="B92" s="12"/>
      <c r="C92" s="12"/>
      <c r="D92" s="12"/>
      <c r="E92" s="7"/>
      <c r="F92" s="7"/>
      <c r="G92" s="226"/>
      <c r="H92" s="227"/>
      <c r="I92" s="13"/>
      <c r="J92" s="14"/>
      <c r="K92" s="14"/>
      <c r="L92" s="14"/>
      <c r="M92" s="15"/>
      <c r="N92" s="11"/>
      <c r="R92" s="2" t="str">
        <f t="shared" si="30"/>
        <v/>
      </c>
      <c r="S92" s="22" t="str">
        <f t="shared" si="37"/>
        <v/>
      </c>
      <c r="T92" s="1" t="str">
        <f t="shared" si="31"/>
        <v/>
      </c>
      <c r="U92" s="1" t="str">
        <f t="shared" si="32"/>
        <v/>
      </c>
      <c r="V92" s="1" t="str">
        <f t="shared" si="33"/>
        <v/>
      </c>
      <c r="W92" s="23" t="str">
        <f t="shared" si="38"/>
        <v/>
      </c>
      <c r="X92" s="2" t="str">
        <f t="shared" si="39"/>
        <v xml:space="preserve"> </v>
      </c>
      <c r="Y92" s="2" t="str">
        <f t="shared" si="40"/>
        <v/>
      </c>
      <c r="Z92" s="2" t="str">
        <f t="shared" si="34"/>
        <v/>
      </c>
      <c r="AA92" s="2" t="str">
        <f t="shared" si="41"/>
        <v/>
      </c>
      <c r="AB92" s="3" t="str">
        <f t="shared" si="35"/>
        <v/>
      </c>
      <c r="AC92" s="2" t="str">
        <f t="shared" si="42"/>
        <v/>
      </c>
      <c r="AD92" s="2" t="str">
        <f t="shared" si="43"/>
        <v/>
      </c>
      <c r="AE92" s="2"/>
      <c r="AF92" s="2" t="str">
        <f t="shared" si="44"/>
        <v/>
      </c>
      <c r="AG92" s="33" t="s">
        <v>152</v>
      </c>
      <c r="AI92" s="16" t="str">
        <f t="shared" si="36"/>
        <v>　</v>
      </c>
    </row>
    <row r="93" spans="1:35" ht="22.5" customHeight="1" x14ac:dyDescent="0.2">
      <c r="A93" s="34">
        <v>57</v>
      </c>
      <c r="B93" s="12"/>
      <c r="C93" s="12"/>
      <c r="D93" s="12"/>
      <c r="E93" s="7"/>
      <c r="F93" s="7"/>
      <c r="G93" s="226"/>
      <c r="H93" s="227"/>
      <c r="I93" s="13"/>
      <c r="J93" s="14"/>
      <c r="K93" s="14"/>
      <c r="L93" s="14"/>
      <c r="M93" s="15"/>
      <c r="N93" s="11"/>
      <c r="R93" s="2" t="str">
        <f t="shared" si="30"/>
        <v/>
      </c>
      <c r="S93" s="22" t="str">
        <f t="shared" si="37"/>
        <v/>
      </c>
      <c r="T93" s="1" t="str">
        <f t="shared" si="31"/>
        <v/>
      </c>
      <c r="U93" s="1" t="str">
        <f t="shared" si="32"/>
        <v/>
      </c>
      <c r="V93" s="1" t="str">
        <f t="shared" si="33"/>
        <v/>
      </c>
      <c r="W93" s="23" t="str">
        <f t="shared" si="38"/>
        <v/>
      </c>
      <c r="X93" s="2" t="str">
        <f t="shared" si="39"/>
        <v xml:space="preserve"> </v>
      </c>
      <c r="Y93" s="2" t="str">
        <f t="shared" si="40"/>
        <v/>
      </c>
      <c r="Z93" s="2" t="str">
        <f t="shared" si="34"/>
        <v/>
      </c>
      <c r="AA93" s="2" t="str">
        <f t="shared" si="41"/>
        <v/>
      </c>
      <c r="AB93" s="3" t="str">
        <f t="shared" si="35"/>
        <v/>
      </c>
      <c r="AC93" s="2" t="str">
        <f t="shared" si="42"/>
        <v/>
      </c>
      <c r="AD93" s="2" t="str">
        <f t="shared" si="43"/>
        <v/>
      </c>
      <c r="AE93" s="2"/>
      <c r="AF93" s="2" t="str">
        <f t="shared" si="44"/>
        <v/>
      </c>
      <c r="AG93" s="33" t="s">
        <v>152</v>
      </c>
      <c r="AI93" s="16" t="str">
        <f t="shared" si="36"/>
        <v>　</v>
      </c>
    </row>
    <row r="94" spans="1:35" ht="22.5" customHeight="1" x14ac:dyDescent="0.2">
      <c r="A94" s="34">
        <v>58</v>
      </c>
      <c r="B94" s="12"/>
      <c r="C94" s="12"/>
      <c r="D94" s="12"/>
      <c r="E94" s="7"/>
      <c r="F94" s="7"/>
      <c r="G94" s="226"/>
      <c r="H94" s="227"/>
      <c r="I94" s="13"/>
      <c r="J94" s="14"/>
      <c r="K94" s="14"/>
      <c r="L94" s="14"/>
      <c r="M94" s="15"/>
      <c r="N94" s="11"/>
      <c r="R94" s="2" t="str">
        <f t="shared" si="30"/>
        <v/>
      </c>
      <c r="S94" s="22" t="str">
        <f t="shared" si="37"/>
        <v/>
      </c>
      <c r="T94" s="1" t="str">
        <f t="shared" si="31"/>
        <v/>
      </c>
      <c r="U94" s="1" t="str">
        <f t="shared" si="32"/>
        <v/>
      </c>
      <c r="V94" s="1" t="str">
        <f t="shared" si="33"/>
        <v/>
      </c>
      <c r="W94" s="23" t="str">
        <f t="shared" si="38"/>
        <v/>
      </c>
      <c r="X94" s="2" t="str">
        <f t="shared" si="39"/>
        <v xml:space="preserve"> </v>
      </c>
      <c r="Y94" s="2" t="str">
        <f t="shared" si="40"/>
        <v/>
      </c>
      <c r="Z94" s="2" t="str">
        <f t="shared" si="34"/>
        <v/>
      </c>
      <c r="AA94" s="2" t="str">
        <f t="shared" si="41"/>
        <v/>
      </c>
      <c r="AB94" s="3" t="str">
        <f t="shared" si="35"/>
        <v/>
      </c>
      <c r="AC94" s="2" t="str">
        <f t="shared" si="42"/>
        <v/>
      </c>
      <c r="AD94" s="2" t="str">
        <f t="shared" si="43"/>
        <v/>
      </c>
      <c r="AE94" s="2"/>
      <c r="AF94" s="2" t="str">
        <f t="shared" si="44"/>
        <v/>
      </c>
      <c r="AG94" s="33" t="s">
        <v>152</v>
      </c>
      <c r="AI94" s="16" t="str">
        <f t="shared" si="36"/>
        <v>　</v>
      </c>
    </row>
    <row r="95" spans="1:35" ht="22.5" customHeight="1" x14ac:dyDescent="0.2">
      <c r="A95" s="34">
        <v>59</v>
      </c>
      <c r="B95" s="12"/>
      <c r="C95" s="12"/>
      <c r="D95" s="12"/>
      <c r="E95" s="7"/>
      <c r="F95" s="7"/>
      <c r="G95" s="226"/>
      <c r="H95" s="227"/>
      <c r="I95" s="13"/>
      <c r="J95" s="14"/>
      <c r="K95" s="14"/>
      <c r="L95" s="14"/>
      <c r="M95" s="15"/>
      <c r="N95" s="11"/>
      <c r="R95" s="2" t="str">
        <f t="shared" si="30"/>
        <v/>
      </c>
      <c r="S95" s="22" t="str">
        <f t="shared" si="37"/>
        <v/>
      </c>
      <c r="T95" s="1" t="str">
        <f t="shared" si="31"/>
        <v/>
      </c>
      <c r="U95" s="1" t="str">
        <f t="shared" si="32"/>
        <v/>
      </c>
      <c r="V95" s="1" t="str">
        <f t="shared" si="33"/>
        <v/>
      </c>
      <c r="W95" s="23" t="str">
        <f t="shared" si="38"/>
        <v/>
      </c>
      <c r="X95" s="2" t="str">
        <f t="shared" si="39"/>
        <v xml:space="preserve"> </v>
      </c>
      <c r="Y95" s="2" t="str">
        <f t="shared" si="40"/>
        <v/>
      </c>
      <c r="Z95" s="2" t="str">
        <f t="shared" si="34"/>
        <v/>
      </c>
      <c r="AA95" s="2" t="str">
        <f t="shared" si="41"/>
        <v/>
      </c>
      <c r="AB95" s="3" t="str">
        <f t="shared" si="35"/>
        <v/>
      </c>
      <c r="AC95" s="2" t="str">
        <f t="shared" si="42"/>
        <v/>
      </c>
      <c r="AD95" s="2" t="str">
        <f t="shared" si="43"/>
        <v/>
      </c>
      <c r="AE95" s="2"/>
      <c r="AF95" s="2" t="str">
        <f t="shared" si="44"/>
        <v/>
      </c>
      <c r="AG95" s="33" t="s">
        <v>152</v>
      </c>
      <c r="AI95" s="16" t="str">
        <f t="shared" si="36"/>
        <v>　</v>
      </c>
    </row>
    <row r="96" spans="1:35" ht="22.5" customHeight="1" x14ac:dyDescent="0.2">
      <c r="A96" s="34">
        <v>60</v>
      </c>
      <c r="B96" s="12"/>
      <c r="C96" s="12"/>
      <c r="D96" s="12"/>
      <c r="E96" s="7"/>
      <c r="F96" s="7"/>
      <c r="G96" s="226"/>
      <c r="H96" s="227"/>
      <c r="I96" s="13"/>
      <c r="J96" s="14"/>
      <c r="K96" s="14"/>
      <c r="L96" s="14"/>
      <c r="M96" s="15"/>
      <c r="N96" s="11"/>
      <c r="R96" s="2" t="str">
        <f t="shared" si="30"/>
        <v/>
      </c>
      <c r="S96" s="22" t="str">
        <f t="shared" si="37"/>
        <v/>
      </c>
      <c r="T96" s="1" t="str">
        <f t="shared" si="31"/>
        <v/>
      </c>
      <c r="U96" s="1" t="str">
        <f t="shared" si="32"/>
        <v/>
      </c>
      <c r="V96" s="1" t="str">
        <f t="shared" si="33"/>
        <v/>
      </c>
      <c r="W96" s="23" t="str">
        <f t="shared" si="38"/>
        <v/>
      </c>
      <c r="X96" s="2" t="str">
        <f t="shared" si="39"/>
        <v xml:space="preserve"> </v>
      </c>
      <c r="Y96" s="2" t="str">
        <f t="shared" si="40"/>
        <v/>
      </c>
      <c r="Z96" s="2" t="str">
        <f t="shared" si="34"/>
        <v/>
      </c>
      <c r="AA96" s="2" t="str">
        <f t="shared" si="41"/>
        <v/>
      </c>
      <c r="AB96" s="3" t="str">
        <f t="shared" si="35"/>
        <v/>
      </c>
      <c r="AC96" s="2" t="str">
        <f t="shared" si="42"/>
        <v/>
      </c>
      <c r="AD96" s="2" t="str">
        <f t="shared" si="43"/>
        <v/>
      </c>
      <c r="AE96" s="2"/>
      <c r="AF96" s="2" t="str">
        <f t="shared" si="44"/>
        <v/>
      </c>
      <c r="AG96" s="33" t="s">
        <v>152</v>
      </c>
      <c r="AI96" s="16" t="str">
        <f t="shared" si="36"/>
        <v>　</v>
      </c>
    </row>
    <row r="97" spans="1:35" ht="22.5" customHeight="1" x14ac:dyDescent="0.2">
      <c r="A97" s="34">
        <v>61</v>
      </c>
      <c r="B97" s="12"/>
      <c r="C97" s="12"/>
      <c r="D97" s="12"/>
      <c r="E97" s="7"/>
      <c r="F97" s="7"/>
      <c r="G97" s="226"/>
      <c r="H97" s="227"/>
      <c r="I97" s="13"/>
      <c r="J97" s="14"/>
      <c r="K97" s="14"/>
      <c r="L97" s="14"/>
      <c r="M97" s="15"/>
      <c r="N97" s="11"/>
      <c r="R97" s="2" t="str">
        <f t="shared" si="30"/>
        <v/>
      </c>
      <c r="S97" s="22" t="str">
        <f t="shared" si="37"/>
        <v/>
      </c>
      <c r="T97" s="1" t="str">
        <f t="shared" si="31"/>
        <v/>
      </c>
      <c r="U97" s="1" t="str">
        <f t="shared" si="32"/>
        <v/>
      </c>
      <c r="V97" s="1" t="str">
        <f t="shared" si="33"/>
        <v/>
      </c>
      <c r="W97" s="23" t="str">
        <f t="shared" si="38"/>
        <v/>
      </c>
      <c r="X97" s="2" t="str">
        <f t="shared" si="39"/>
        <v xml:space="preserve"> </v>
      </c>
      <c r="Y97" s="2" t="str">
        <f t="shared" si="40"/>
        <v/>
      </c>
      <c r="Z97" s="2" t="str">
        <f t="shared" si="34"/>
        <v/>
      </c>
      <c r="AA97" s="2" t="str">
        <f t="shared" si="41"/>
        <v/>
      </c>
      <c r="AB97" s="3" t="str">
        <f t="shared" si="35"/>
        <v/>
      </c>
      <c r="AC97" s="2" t="str">
        <f t="shared" si="42"/>
        <v/>
      </c>
      <c r="AD97" s="2" t="str">
        <f t="shared" si="43"/>
        <v/>
      </c>
      <c r="AE97" s="2"/>
      <c r="AF97" s="2" t="str">
        <f t="shared" si="44"/>
        <v/>
      </c>
      <c r="AG97" s="33" t="s">
        <v>152</v>
      </c>
      <c r="AI97" s="16" t="str">
        <f t="shared" si="36"/>
        <v>　</v>
      </c>
    </row>
    <row r="98" spans="1:35" ht="22.5" customHeight="1" x14ac:dyDescent="0.2">
      <c r="A98" s="34">
        <v>62</v>
      </c>
      <c r="B98" s="12"/>
      <c r="C98" s="12"/>
      <c r="D98" s="12"/>
      <c r="E98" s="7"/>
      <c r="F98" s="7"/>
      <c r="G98" s="226"/>
      <c r="H98" s="227"/>
      <c r="I98" s="13"/>
      <c r="J98" s="14"/>
      <c r="K98" s="14"/>
      <c r="L98" s="14"/>
      <c r="M98" s="15"/>
      <c r="N98" s="11"/>
      <c r="R98" s="2" t="str">
        <f t="shared" si="30"/>
        <v/>
      </c>
      <c r="S98" s="22" t="str">
        <f t="shared" si="37"/>
        <v/>
      </c>
      <c r="T98" s="1" t="str">
        <f t="shared" si="31"/>
        <v/>
      </c>
      <c r="U98" s="1" t="str">
        <f t="shared" si="32"/>
        <v/>
      </c>
      <c r="V98" s="1" t="str">
        <f t="shared" si="33"/>
        <v/>
      </c>
      <c r="W98" s="23" t="str">
        <f t="shared" si="38"/>
        <v/>
      </c>
      <c r="X98" s="2" t="str">
        <f t="shared" si="39"/>
        <v xml:space="preserve"> </v>
      </c>
      <c r="Y98" s="2" t="str">
        <f t="shared" si="40"/>
        <v/>
      </c>
      <c r="Z98" s="2" t="str">
        <f t="shared" si="34"/>
        <v/>
      </c>
      <c r="AA98" s="2" t="str">
        <f t="shared" si="41"/>
        <v/>
      </c>
      <c r="AB98" s="3" t="str">
        <f t="shared" si="35"/>
        <v/>
      </c>
      <c r="AC98" s="2" t="str">
        <f t="shared" si="42"/>
        <v/>
      </c>
      <c r="AD98" s="2" t="str">
        <f t="shared" si="43"/>
        <v/>
      </c>
      <c r="AE98" s="2"/>
      <c r="AF98" s="2" t="str">
        <f t="shared" si="44"/>
        <v/>
      </c>
      <c r="AG98" s="33" t="s">
        <v>152</v>
      </c>
      <c r="AI98" s="16" t="str">
        <f t="shared" si="36"/>
        <v>　</v>
      </c>
    </row>
    <row r="99" spans="1:35" ht="22.5" customHeight="1" x14ac:dyDescent="0.2">
      <c r="A99" s="34">
        <v>63</v>
      </c>
      <c r="B99" s="12"/>
      <c r="C99" s="12"/>
      <c r="D99" s="12"/>
      <c r="E99" s="7"/>
      <c r="F99" s="7"/>
      <c r="G99" s="226"/>
      <c r="H99" s="227"/>
      <c r="I99" s="13"/>
      <c r="J99" s="14"/>
      <c r="K99" s="14"/>
      <c r="L99" s="14"/>
      <c r="M99" s="15"/>
      <c r="N99" s="11"/>
      <c r="R99" s="2" t="str">
        <f t="shared" si="30"/>
        <v/>
      </c>
      <c r="S99" s="22" t="str">
        <f t="shared" si="37"/>
        <v/>
      </c>
      <c r="T99" s="1" t="str">
        <f t="shared" si="31"/>
        <v/>
      </c>
      <c r="U99" s="1" t="str">
        <f t="shared" si="32"/>
        <v/>
      </c>
      <c r="V99" s="1" t="str">
        <f t="shared" si="33"/>
        <v/>
      </c>
      <c r="W99" s="23" t="str">
        <f t="shared" si="38"/>
        <v/>
      </c>
      <c r="X99" s="2" t="str">
        <f t="shared" si="39"/>
        <v xml:space="preserve"> </v>
      </c>
      <c r="Y99" s="2" t="str">
        <f t="shared" si="40"/>
        <v/>
      </c>
      <c r="Z99" s="2" t="str">
        <f t="shared" si="34"/>
        <v/>
      </c>
      <c r="AA99" s="2" t="str">
        <f t="shared" si="41"/>
        <v/>
      </c>
      <c r="AB99" s="3" t="str">
        <f t="shared" si="35"/>
        <v/>
      </c>
      <c r="AC99" s="2" t="str">
        <f t="shared" si="42"/>
        <v/>
      </c>
      <c r="AD99" s="2" t="str">
        <f t="shared" si="43"/>
        <v/>
      </c>
      <c r="AE99" s="2"/>
      <c r="AF99" s="2" t="str">
        <f t="shared" si="44"/>
        <v/>
      </c>
      <c r="AG99" s="33" t="s">
        <v>152</v>
      </c>
      <c r="AI99" s="16" t="str">
        <f t="shared" si="36"/>
        <v>　</v>
      </c>
    </row>
    <row r="100" spans="1:35" ht="22.5" customHeight="1" x14ac:dyDescent="0.2">
      <c r="A100" s="34">
        <v>64</v>
      </c>
      <c r="B100" s="12"/>
      <c r="C100" s="12"/>
      <c r="D100" s="12"/>
      <c r="E100" s="7"/>
      <c r="F100" s="7"/>
      <c r="G100" s="226"/>
      <c r="H100" s="227"/>
      <c r="I100" s="13"/>
      <c r="J100" s="14"/>
      <c r="K100" s="14"/>
      <c r="L100" s="14"/>
      <c r="M100" s="15"/>
      <c r="N100" s="11"/>
      <c r="R100" s="2" t="str">
        <f t="shared" si="30"/>
        <v/>
      </c>
      <c r="S100" s="22" t="str">
        <f t="shared" si="37"/>
        <v/>
      </c>
      <c r="T100" s="1" t="str">
        <f t="shared" si="31"/>
        <v/>
      </c>
      <c r="U100" s="1" t="str">
        <f t="shared" si="32"/>
        <v/>
      </c>
      <c r="V100" s="1" t="str">
        <f t="shared" si="33"/>
        <v/>
      </c>
      <c r="W100" s="23" t="str">
        <f t="shared" si="38"/>
        <v/>
      </c>
      <c r="X100" s="2" t="str">
        <f t="shared" si="39"/>
        <v xml:space="preserve"> </v>
      </c>
      <c r="Y100" s="2" t="str">
        <f t="shared" si="40"/>
        <v/>
      </c>
      <c r="Z100" s="2" t="str">
        <f t="shared" si="34"/>
        <v/>
      </c>
      <c r="AA100" s="2" t="str">
        <f t="shared" si="41"/>
        <v/>
      </c>
      <c r="AB100" s="3" t="str">
        <f t="shared" si="35"/>
        <v/>
      </c>
      <c r="AC100" s="2" t="str">
        <f t="shared" si="42"/>
        <v/>
      </c>
      <c r="AD100" s="2" t="str">
        <f t="shared" si="43"/>
        <v/>
      </c>
      <c r="AE100" s="2"/>
      <c r="AF100" s="2" t="str">
        <f t="shared" si="44"/>
        <v/>
      </c>
      <c r="AG100" s="33" t="s">
        <v>152</v>
      </c>
      <c r="AI100" s="16" t="str">
        <f t="shared" si="36"/>
        <v>　</v>
      </c>
    </row>
    <row r="101" spans="1:35" ht="22.5" customHeight="1" x14ac:dyDescent="0.2">
      <c r="A101" s="34">
        <v>65</v>
      </c>
      <c r="B101" s="12"/>
      <c r="C101" s="12"/>
      <c r="D101" s="12"/>
      <c r="E101" s="7"/>
      <c r="F101" s="7"/>
      <c r="G101" s="226"/>
      <c r="H101" s="227"/>
      <c r="I101" s="13"/>
      <c r="J101" s="14"/>
      <c r="K101" s="14"/>
      <c r="L101" s="14"/>
      <c r="M101" s="15"/>
      <c r="N101" s="11"/>
      <c r="R101" s="2" t="str">
        <f t="shared" si="30"/>
        <v/>
      </c>
      <c r="S101" s="22" t="str">
        <f t="shared" si="37"/>
        <v/>
      </c>
      <c r="T101" s="1" t="str">
        <f t="shared" si="31"/>
        <v/>
      </c>
      <c r="U101" s="1" t="str">
        <f t="shared" si="32"/>
        <v/>
      </c>
      <c r="V101" s="1" t="str">
        <f t="shared" si="33"/>
        <v/>
      </c>
      <c r="W101" s="23" t="str">
        <f t="shared" si="38"/>
        <v/>
      </c>
      <c r="X101" s="2" t="str">
        <f t="shared" si="39"/>
        <v xml:space="preserve"> </v>
      </c>
      <c r="Y101" s="2" t="str">
        <f t="shared" si="40"/>
        <v/>
      </c>
      <c r="Z101" s="2" t="str">
        <f t="shared" si="34"/>
        <v/>
      </c>
      <c r="AA101" s="2" t="str">
        <f t="shared" si="41"/>
        <v/>
      </c>
      <c r="AB101" s="3" t="str">
        <f t="shared" si="35"/>
        <v/>
      </c>
      <c r="AC101" s="2" t="str">
        <f t="shared" si="42"/>
        <v/>
      </c>
      <c r="AD101" s="2" t="str">
        <f t="shared" si="43"/>
        <v/>
      </c>
      <c r="AE101" s="2"/>
      <c r="AF101" s="2" t="str">
        <f t="shared" si="44"/>
        <v/>
      </c>
      <c r="AG101" s="33" t="s">
        <v>152</v>
      </c>
      <c r="AI101" s="16" t="str">
        <f t="shared" si="36"/>
        <v>　</v>
      </c>
    </row>
    <row r="102" spans="1:35" ht="22.5" customHeight="1" x14ac:dyDescent="0.2">
      <c r="A102" s="34">
        <v>66</v>
      </c>
      <c r="B102" s="12"/>
      <c r="C102" s="12"/>
      <c r="D102" s="12"/>
      <c r="E102" s="7"/>
      <c r="F102" s="7"/>
      <c r="G102" s="226"/>
      <c r="H102" s="227"/>
      <c r="I102" s="13"/>
      <c r="J102" s="14"/>
      <c r="K102" s="14"/>
      <c r="L102" s="14"/>
      <c r="M102" s="15"/>
      <c r="N102" s="11"/>
      <c r="R102" s="2" t="str">
        <f t="shared" si="30"/>
        <v/>
      </c>
      <c r="S102" s="22" t="str">
        <f t="shared" si="37"/>
        <v/>
      </c>
      <c r="T102" s="1" t="str">
        <f t="shared" si="31"/>
        <v/>
      </c>
      <c r="U102" s="1" t="str">
        <f t="shared" si="32"/>
        <v/>
      </c>
      <c r="V102" s="1" t="str">
        <f t="shared" si="33"/>
        <v/>
      </c>
      <c r="W102" s="23" t="str">
        <f t="shared" si="38"/>
        <v/>
      </c>
      <c r="X102" s="2" t="str">
        <f t="shared" si="39"/>
        <v xml:space="preserve"> </v>
      </c>
      <c r="Y102" s="2" t="str">
        <f t="shared" si="40"/>
        <v/>
      </c>
      <c r="Z102" s="2" t="str">
        <f t="shared" si="34"/>
        <v/>
      </c>
      <c r="AA102" s="2" t="str">
        <f t="shared" si="41"/>
        <v/>
      </c>
      <c r="AB102" s="3" t="str">
        <f t="shared" si="35"/>
        <v/>
      </c>
      <c r="AC102" s="2" t="str">
        <f t="shared" si="42"/>
        <v/>
      </c>
      <c r="AD102" s="2" t="str">
        <f t="shared" si="43"/>
        <v/>
      </c>
      <c r="AE102" s="2"/>
      <c r="AF102" s="2" t="str">
        <f t="shared" si="44"/>
        <v/>
      </c>
      <c r="AG102" s="33" t="s">
        <v>152</v>
      </c>
      <c r="AI102" s="16" t="str">
        <f t="shared" si="36"/>
        <v>　</v>
      </c>
    </row>
    <row r="103" spans="1:35" ht="22.5" customHeight="1" x14ac:dyDescent="0.2">
      <c r="A103" s="34">
        <v>67</v>
      </c>
      <c r="B103" s="12"/>
      <c r="C103" s="12"/>
      <c r="D103" s="12"/>
      <c r="E103" s="7"/>
      <c r="F103" s="7"/>
      <c r="G103" s="226"/>
      <c r="H103" s="227"/>
      <c r="I103" s="13"/>
      <c r="J103" s="14"/>
      <c r="K103" s="14"/>
      <c r="L103" s="14"/>
      <c r="M103" s="15"/>
      <c r="N103" s="11"/>
      <c r="R103" s="2" t="str">
        <f t="shared" si="30"/>
        <v/>
      </c>
      <c r="S103" s="22" t="str">
        <f t="shared" si="37"/>
        <v/>
      </c>
      <c r="T103" s="1" t="str">
        <f t="shared" si="31"/>
        <v/>
      </c>
      <c r="U103" s="1" t="str">
        <f t="shared" si="32"/>
        <v/>
      </c>
      <c r="V103" s="1" t="str">
        <f t="shared" si="33"/>
        <v/>
      </c>
      <c r="W103" s="23" t="str">
        <f t="shared" si="38"/>
        <v/>
      </c>
      <c r="X103" s="2" t="str">
        <f t="shared" si="39"/>
        <v xml:space="preserve"> </v>
      </c>
      <c r="Y103" s="2" t="str">
        <f t="shared" si="40"/>
        <v/>
      </c>
      <c r="Z103" s="2" t="str">
        <f t="shared" si="34"/>
        <v/>
      </c>
      <c r="AA103" s="2" t="str">
        <f t="shared" si="41"/>
        <v/>
      </c>
      <c r="AB103" s="3" t="str">
        <f t="shared" si="35"/>
        <v/>
      </c>
      <c r="AC103" s="2" t="str">
        <f t="shared" si="42"/>
        <v/>
      </c>
      <c r="AD103" s="2" t="str">
        <f t="shared" si="43"/>
        <v/>
      </c>
      <c r="AE103" s="2"/>
      <c r="AF103" s="2" t="str">
        <f t="shared" si="44"/>
        <v/>
      </c>
      <c r="AG103" s="33" t="s">
        <v>152</v>
      </c>
      <c r="AI103" s="16" t="str">
        <f t="shared" si="36"/>
        <v>　</v>
      </c>
    </row>
    <row r="104" spans="1:35" ht="22.5" customHeight="1" x14ac:dyDescent="0.2">
      <c r="A104" s="34">
        <v>68</v>
      </c>
      <c r="B104" s="12"/>
      <c r="C104" s="12"/>
      <c r="D104" s="12"/>
      <c r="E104" s="7"/>
      <c r="F104" s="7"/>
      <c r="G104" s="226"/>
      <c r="H104" s="227"/>
      <c r="I104" s="13"/>
      <c r="J104" s="14"/>
      <c r="K104" s="14"/>
      <c r="L104" s="14"/>
      <c r="M104" s="15"/>
      <c r="N104" s="11"/>
      <c r="R104" s="2" t="str">
        <f t="shared" si="30"/>
        <v/>
      </c>
      <c r="S104" s="22" t="str">
        <f t="shared" si="37"/>
        <v/>
      </c>
      <c r="T104" s="1" t="str">
        <f t="shared" si="31"/>
        <v/>
      </c>
      <c r="U104" s="1" t="str">
        <f t="shared" si="32"/>
        <v/>
      </c>
      <c r="V104" s="1" t="str">
        <f t="shared" si="33"/>
        <v/>
      </c>
      <c r="W104" s="23" t="str">
        <f t="shared" si="38"/>
        <v/>
      </c>
      <c r="X104" s="2" t="str">
        <f t="shared" si="39"/>
        <v xml:space="preserve"> </v>
      </c>
      <c r="Y104" s="2" t="str">
        <f t="shared" si="40"/>
        <v/>
      </c>
      <c r="Z104" s="2" t="str">
        <f t="shared" si="34"/>
        <v/>
      </c>
      <c r="AA104" s="2" t="str">
        <f t="shared" si="41"/>
        <v/>
      </c>
      <c r="AB104" s="3" t="str">
        <f t="shared" si="35"/>
        <v/>
      </c>
      <c r="AC104" s="2" t="str">
        <f t="shared" si="42"/>
        <v/>
      </c>
      <c r="AD104" s="2" t="str">
        <f t="shared" si="43"/>
        <v/>
      </c>
      <c r="AE104" s="2"/>
      <c r="AF104" s="2" t="str">
        <f t="shared" si="44"/>
        <v/>
      </c>
      <c r="AG104" s="33" t="s">
        <v>152</v>
      </c>
      <c r="AI104" s="16" t="str">
        <f t="shared" si="36"/>
        <v>　</v>
      </c>
    </row>
    <row r="105" spans="1:35" ht="22.5" customHeight="1" x14ac:dyDescent="0.2">
      <c r="A105" s="34">
        <v>69</v>
      </c>
      <c r="B105" s="12"/>
      <c r="C105" s="12"/>
      <c r="D105" s="12"/>
      <c r="E105" s="7"/>
      <c r="F105" s="7"/>
      <c r="G105" s="226"/>
      <c r="H105" s="227"/>
      <c r="I105" s="13"/>
      <c r="J105" s="14"/>
      <c r="K105" s="14"/>
      <c r="L105" s="14"/>
      <c r="M105" s="15"/>
      <c r="N105" s="11"/>
      <c r="R105" s="2" t="str">
        <f t="shared" si="30"/>
        <v/>
      </c>
      <c r="S105" s="22" t="str">
        <f t="shared" si="37"/>
        <v/>
      </c>
      <c r="T105" s="1" t="str">
        <f t="shared" si="31"/>
        <v/>
      </c>
      <c r="U105" s="1" t="str">
        <f t="shared" si="32"/>
        <v/>
      </c>
      <c r="V105" s="1" t="str">
        <f t="shared" si="33"/>
        <v/>
      </c>
      <c r="W105" s="23" t="str">
        <f t="shared" si="38"/>
        <v/>
      </c>
      <c r="X105" s="2" t="str">
        <f t="shared" si="39"/>
        <v xml:space="preserve"> </v>
      </c>
      <c r="Y105" s="2" t="str">
        <f t="shared" si="40"/>
        <v/>
      </c>
      <c r="Z105" s="2" t="str">
        <f t="shared" si="34"/>
        <v/>
      </c>
      <c r="AA105" s="2" t="str">
        <f t="shared" si="41"/>
        <v/>
      </c>
      <c r="AB105" s="3" t="str">
        <f t="shared" si="35"/>
        <v/>
      </c>
      <c r="AC105" s="2" t="str">
        <f t="shared" si="42"/>
        <v/>
      </c>
      <c r="AD105" s="2" t="str">
        <f t="shared" si="43"/>
        <v/>
      </c>
      <c r="AE105" s="2"/>
      <c r="AF105" s="2" t="str">
        <f t="shared" si="44"/>
        <v/>
      </c>
      <c r="AG105" s="33" t="s">
        <v>152</v>
      </c>
      <c r="AI105" s="16" t="str">
        <f t="shared" si="36"/>
        <v>　</v>
      </c>
    </row>
    <row r="106" spans="1:35" ht="22.5" customHeight="1" x14ac:dyDescent="0.2">
      <c r="A106" s="34">
        <v>70</v>
      </c>
      <c r="B106" s="12"/>
      <c r="C106" s="12"/>
      <c r="D106" s="12"/>
      <c r="E106" s="7"/>
      <c r="F106" s="7"/>
      <c r="G106" s="226"/>
      <c r="H106" s="227"/>
      <c r="I106" s="13"/>
      <c r="J106" s="14"/>
      <c r="K106" s="14"/>
      <c r="L106" s="14"/>
      <c r="M106" s="15"/>
      <c r="N106" s="11"/>
      <c r="R106" s="2" t="str">
        <f t="shared" si="30"/>
        <v/>
      </c>
      <c r="S106" s="22" t="str">
        <f t="shared" si="37"/>
        <v/>
      </c>
      <c r="T106" s="1" t="str">
        <f t="shared" si="31"/>
        <v/>
      </c>
      <c r="U106" s="1" t="str">
        <f t="shared" si="32"/>
        <v/>
      </c>
      <c r="V106" s="1" t="str">
        <f t="shared" si="33"/>
        <v/>
      </c>
      <c r="W106" s="23" t="str">
        <f t="shared" si="38"/>
        <v/>
      </c>
      <c r="X106" s="2" t="str">
        <f t="shared" si="39"/>
        <v xml:space="preserve"> </v>
      </c>
      <c r="Y106" s="2" t="str">
        <f t="shared" si="40"/>
        <v/>
      </c>
      <c r="Z106" s="2" t="str">
        <f t="shared" si="34"/>
        <v/>
      </c>
      <c r="AA106" s="2" t="str">
        <f t="shared" si="41"/>
        <v/>
      </c>
      <c r="AB106" s="3" t="str">
        <f t="shared" si="35"/>
        <v/>
      </c>
      <c r="AC106" s="2" t="str">
        <f t="shared" si="42"/>
        <v/>
      </c>
      <c r="AD106" s="2" t="str">
        <f t="shared" si="43"/>
        <v/>
      </c>
      <c r="AE106" s="2"/>
      <c r="AF106" s="2" t="str">
        <f t="shared" si="44"/>
        <v/>
      </c>
      <c r="AG106" s="33" t="s">
        <v>152</v>
      </c>
      <c r="AI106" s="16" t="str">
        <f t="shared" si="36"/>
        <v>　</v>
      </c>
    </row>
    <row r="107" spans="1:35" ht="22.5" customHeight="1" x14ac:dyDescent="0.2">
      <c r="A107" s="34">
        <v>71</v>
      </c>
      <c r="B107" s="12"/>
      <c r="C107" s="12"/>
      <c r="D107" s="12"/>
      <c r="E107" s="7"/>
      <c r="F107" s="7"/>
      <c r="G107" s="226"/>
      <c r="H107" s="227"/>
      <c r="I107" s="13"/>
      <c r="J107" s="14"/>
      <c r="K107" s="14"/>
      <c r="L107" s="14"/>
      <c r="M107" s="15"/>
      <c r="N107" s="11"/>
      <c r="R107" s="2" t="str">
        <f t="shared" si="30"/>
        <v/>
      </c>
      <c r="S107" s="22" t="str">
        <f t="shared" si="37"/>
        <v/>
      </c>
      <c r="T107" s="1" t="str">
        <f t="shared" si="31"/>
        <v/>
      </c>
      <c r="U107" s="1" t="str">
        <f t="shared" si="32"/>
        <v/>
      </c>
      <c r="V107" s="1" t="str">
        <f t="shared" si="33"/>
        <v/>
      </c>
      <c r="W107" s="23" t="str">
        <f t="shared" si="38"/>
        <v/>
      </c>
      <c r="X107" s="2" t="str">
        <f t="shared" si="39"/>
        <v xml:space="preserve"> </v>
      </c>
      <c r="Y107" s="2" t="str">
        <f t="shared" si="40"/>
        <v/>
      </c>
      <c r="Z107" s="2" t="str">
        <f t="shared" si="34"/>
        <v/>
      </c>
      <c r="AA107" s="2" t="str">
        <f t="shared" si="41"/>
        <v/>
      </c>
      <c r="AB107" s="3" t="str">
        <f t="shared" si="35"/>
        <v/>
      </c>
      <c r="AC107" s="2" t="str">
        <f t="shared" si="42"/>
        <v/>
      </c>
      <c r="AD107" s="2" t="str">
        <f t="shared" si="43"/>
        <v/>
      </c>
      <c r="AE107" s="2"/>
      <c r="AF107" s="2" t="str">
        <f t="shared" si="44"/>
        <v/>
      </c>
      <c r="AG107" s="33" t="s">
        <v>152</v>
      </c>
      <c r="AI107" s="16" t="str">
        <f t="shared" si="36"/>
        <v>　</v>
      </c>
    </row>
    <row r="108" spans="1:35" ht="22.5" customHeight="1" x14ac:dyDescent="0.2">
      <c r="A108" s="34">
        <v>72</v>
      </c>
      <c r="B108" s="12"/>
      <c r="C108" s="12"/>
      <c r="D108" s="12"/>
      <c r="E108" s="7"/>
      <c r="F108" s="7"/>
      <c r="G108" s="226"/>
      <c r="H108" s="227"/>
      <c r="I108" s="13"/>
      <c r="J108" s="14"/>
      <c r="K108" s="14"/>
      <c r="L108" s="14"/>
      <c r="M108" s="15"/>
      <c r="N108" s="11"/>
      <c r="R108" s="2" t="str">
        <f t="shared" si="30"/>
        <v/>
      </c>
      <c r="S108" s="22" t="str">
        <f t="shared" si="37"/>
        <v/>
      </c>
      <c r="T108" s="1" t="str">
        <f t="shared" si="31"/>
        <v/>
      </c>
      <c r="U108" s="1" t="str">
        <f t="shared" si="32"/>
        <v/>
      </c>
      <c r="V108" s="1" t="str">
        <f t="shared" si="33"/>
        <v/>
      </c>
      <c r="W108" s="23" t="str">
        <f t="shared" si="38"/>
        <v/>
      </c>
      <c r="X108" s="2" t="str">
        <f t="shared" si="39"/>
        <v xml:space="preserve"> </v>
      </c>
      <c r="Y108" s="2" t="str">
        <f t="shared" si="40"/>
        <v/>
      </c>
      <c r="Z108" s="2" t="str">
        <f t="shared" si="34"/>
        <v/>
      </c>
      <c r="AA108" s="2" t="str">
        <f t="shared" si="41"/>
        <v/>
      </c>
      <c r="AB108" s="3" t="str">
        <f t="shared" si="35"/>
        <v/>
      </c>
      <c r="AC108" s="2" t="str">
        <f t="shared" si="42"/>
        <v/>
      </c>
      <c r="AD108" s="2" t="str">
        <f t="shared" si="43"/>
        <v/>
      </c>
      <c r="AE108" s="2"/>
      <c r="AF108" s="2" t="str">
        <f t="shared" si="44"/>
        <v/>
      </c>
      <c r="AG108" s="33" t="s">
        <v>152</v>
      </c>
      <c r="AI108" s="16" t="str">
        <f t="shared" si="36"/>
        <v>　</v>
      </c>
    </row>
    <row r="109" spans="1:35" ht="22.5" customHeight="1" x14ac:dyDescent="0.2">
      <c r="A109" s="34">
        <v>73</v>
      </c>
      <c r="B109" s="12"/>
      <c r="C109" s="12"/>
      <c r="D109" s="12"/>
      <c r="E109" s="7"/>
      <c r="F109" s="7"/>
      <c r="G109" s="226"/>
      <c r="H109" s="227"/>
      <c r="I109" s="13"/>
      <c r="J109" s="14"/>
      <c r="K109" s="14"/>
      <c r="L109" s="14"/>
      <c r="M109" s="15"/>
      <c r="N109" s="11"/>
      <c r="R109" s="2" t="str">
        <f t="shared" si="30"/>
        <v/>
      </c>
      <c r="S109" s="22" t="str">
        <f t="shared" si="37"/>
        <v/>
      </c>
      <c r="T109" s="1" t="str">
        <f t="shared" si="31"/>
        <v/>
      </c>
      <c r="U109" s="1" t="str">
        <f t="shared" si="32"/>
        <v/>
      </c>
      <c r="V109" s="1" t="str">
        <f t="shared" si="33"/>
        <v/>
      </c>
      <c r="W109" s="23" t="str">
        <f t="shared" si="38"/>
        <v/>
      </c>
      <c r="X109" s="2" t="str">
        <f t="shared" si="39"/>
        <v xml:space="preserve"> </v>
      </c>
      <c r="Y109" s="2" t="str">
        <f t="shared" si="40"/>
        <v/>
      </c>
      <c r="Z109" s="2" t="str">
        <f t="shared" si="34"/>
        <v/>
      </c>
      <c r="AA109" s="2" t="str">
        <f t="shared" si="41"/>
        <v/>
      </c>
      <c r="AB109" s="3" t="str">
        <f t="shared" si="35"/>
        <v/>
      </c>
      <c r="AC109" s="2" t="str">
        <f t="shared" si="42"/>
        <v/>
      </c>
      <c r="AD109" s="2" t="str">
        <f t="shared" si="43"/>
        <v/>
      </c>
      <c r="AE109" s="2"/>
      <c r="AF109" s="2" t="str">
        <f t="shared" si="44"/>
        <v/>
      </c>
      <c r="AG109" s="33" t="s">
        <v>152</v>
      </c>
      <c r="AI109" s="16" t="str">
        <f t="shared" si="36"/>
        <v>　</v>
      </c>
    </row>
    <row r="110" spans="1:35" ht="22.5" customHeight="1" x14ac:dyDescent="0.2">
      <c r="A110" s="34">
        <v>74</v>
      </c>
      <c r="B110" s="12"/>
      <c r="C110" s="12"/>
      <c r="D110" s="12"/>
      <c r="E110" s="7"/>
      <c r="F110" s="7"/>
      <c r="G110" s="226"/>
      <c r="H110" s="227"/>
      <c r="I110" s="13"/>
      <c r="J110" s="14"/>
      <c r="K110" s="14"/>
      <c r="L110" s="14"/>
      <c r="M110" s="15"/>
      <c r="N110" s="11"/>
      <c r="R110" s="2" t="str">
        <f t="shared" si="30"/>
        <v/>
      </c>
      <c r="S110" s="22" t="str">
        <f t="shared" si="37"/>
        <v/>
      </c>
      <c r="T110" s="1" t="str">
        <f t="shared" si="31"/>
        <v/>
      </c>
      <c r="U110" s="1" t="str">
        <f t="shared" si="32"/>
        <v/>
      </c>
      <c r="V110" s="1" t="str">
        <f t="shared" si="33"/>
        <v/>
      </c>
      <c r="W110" s="23" t="str">
        <f t="shared" si="38"/>
        <v/>
      </c>
      <c r="X110" s="2" t="str">
        <f t="shared" si="39"/>
        <v xml:space="preserve"> </v>
      </c>
      <c r="Y110" s="2" t="str">
        <f t="shared" si="40"/>
        <v/>
      </c>
      <c r="Z110" s="2" t="str">
        <f t="shared" si="34"/>
        <v/>
      </c>
      <c r="AA110" s="2" t="str">
        <f t="shared" si="41"/>
        <v/>
      </c>
      <c r="AB110" s="3" t="str">
        <f t="shared" si="35"/>
        <v/>
      </c>
      <c r="AC110" s="2" t="str">
        <f t="shared" si="42"/>
        <v/>
      </c>
      <c r="AD110" s="2" t="str">
        <f t="shared" si="43"/>
        <v/>
      </c>
      <c r="AE110" s="2"/>
      <c r="AF110" s="2" t="str">
        <f t="shared" si="44"/>
        <v/>
      </c>
      <c r="AG110" s="33" t="s">
        <v>152</v>
      </c>
      <c r="AI110" s="16" t="str">
        <f t="shared" si="36"/>
        <v>　</v>
      </c>
    </row>
    <row r="111" spans="1:35" ht="22.5" customHeight="1" x14ac:dyDescent="0.2">
      <c r="A111" s="35">
        <v>75</v>
      </c>
      <c r="B111" s="12"/>
      <c r="C111" s="12"/>
      <c r="D111" s="12"/>
      <c r="E111" s="7"/>
      <c r="F111" s="7"/>
      <c r="G111" s="226"/>
      <c r="H111" s="227"/>
      <c r="I111" s="13"/>
      <c r="J111" s="14"/>
      <c r="K111" s="14"/>
      <c r="L111" s="14"/>
      <c r="M111" s="15"/>
      <c r="N111" s="11"/>
      <c r="R111" s="2" t="str">
        <f t="shared" si="30"/>
        <v/>
      </c>
      <c r="S111" s="22" t="str">
        <f t="shared" si="37"/>
        <v/>
      </c>
      <c r="T111" s="1" t="str">
        <f t="shared" si="31"/>
        <v/>
      </c>
      <c r="U111" s="1" t="str">
        <f t="shared" si="32"/>
        <v/>
      </c>
      <c r="V111" s="1" t="str">
        <f t="shared" si="33"/>
        <v/>
      </c>
      <c r="W111" s="23" t="str">
        <f t="shared" si="38"/>
        <v/>
      </c>
      <c r="X111" s="2" t="str">
        <f t="shared" si="39"/>
        <v xml:space="preserve"> </v>
      </c>
      <c r="Y111" s="2" t="str">
        <f t="shared" si="40"/>
        <v/>
      </c>
      <c r="Z111" s="2" t="str">
        <f t="shared" si="34"/>
        <v/>
      </c>
      <c r="AA111" s="2" t="str">
        <f t="shared" si="41"/>
        <v/>
      </c>
      <c r="AB111" s="3" t="str">
        <f t="shared" si="35"/>
        <v/>
      </c>
      <c r="AC111" s="2" t="str">
        <f t="shared" si="42"/>
        <v/>
      </c>
      <c r="AD111" s="2" t="str">
        <f t="shared" si="43"/>
        <v/>
      </c>
      <c r="AE111" s="2"/>
      <c r="AF111" s="2" t="str">
        <f t="shared" si="44"/>
        <v/>
      </c>
      <c r="AG111" s="33" t="s">
        <v>152</v>
      </c>
      <c r="AI111" s="16" t="str">
        <f t="shared" si="36"/>
        <v>　</v>
      </c>
    </row>
    <row r="112" spans="1:35" ht="22.5" customHeight="1" x14ac:dyDescent="0.2">
      <c r="A112" s="36"/>
      <c r="B112" s="37"/>
      <c r="C112" s="37"/>
      <c r="D112" s="37"/>
      <c r="E112" s="37"/>
      <c r="F112" s="37"/>
      <c r="G112" s="38" t="s">
        <v>14</v>
      </c>
      <c r="H112" s="233">
        <f>$H$32</f>
        <v>0</v>
      </c>
      <c r="I112" s="233"/>
      <c r="J112" s="233"/>
      <c r="K112" s="233"/>
      <c r="L112" s="233"/>
      <c r="M112" s="233"/>
      <c r="N112" s="39" t="s">
        <v>13</v>
      </c>
      <c r="R112" s="2"/>
      <c r="T112" s="1" t="str">
        <f>IF($S112="","",VLOOKUP($S112,'(種目・作業用)'!$A$2:$D$89,2,FALSE))</f>
        <v/>
      </c>
      <c r="U112" s="1" t="str">
        <f>IF($S112="","",VLOOKUP($S112,'(種目・作業用)'!$A$2:$D$89,3,FALSE))</f>
        <v/>
      </c>
      <c r="V112" s="1" t="str">
        <f>IF($S112="","",VLOOKUP($S112,'(種目・作業用)'!$A$2:$D$89,4,FALSE))</f>
        <v/>
      </c>
      <c r="Z112" s="2"/>
      <c r="AB112" s="3"/>
      <c r="AD112" s="2"/>
      <c r="AI112" s="16"/>
    </row>
    <row r="113" spans="1:35" ht="7.5" customHeight="1" x14ac:dyDescent="0.2">
      <c r="A113" s="27"/>
      <c r="B113" s="27"/>
      <c r="C113" s="27"/>
      <c r="D113" s="27"/>
      <c r="E113" s="27"/>
      <c r="F113" s="27"/>
      <c r="G113" s="40"/>
      <c r="H113" s="41"/>
      <c r="I113" s="41"/>
      <c r="J113" s="41"/>
      <c r="K113" s="41"/>
      <c r="L113" s="41"/>
      <c r="M113" s="41"/>
      <c r="N113" s="42"/>
      <c r="R113" s="2"/>
      <c r="T113" s="1" t="str">
        <f>IF($S113="","",VLOOKUP($S113,'(種目・作業用)'!$A$2:$D$89,2,FALSE))</f>
        <v/>
      </c>
      <c r="U113" s="1" t="str">
        <f>IF($S113="","",VLOOKUP($S113,'(種目・作業用)'!$A$2:$D$89,3,FALSE))</f>
        <v/>
      </c>
      <c r="V113" s="1" t="str">
        <f>IF($S113="","",VLOOKUP($S113,'(種目・作業用)'!$A$2:$D$89,4,FALSE))</f>
        <v/>
      </c>
      <c r="Z113" s="2"/>
      <c r="AB113" s="3"/>
      <c r="AD113" s="2"/>
      <c r="AI113" s="16"/>
    </row>
    <row r="114" spans="1:35" ht="22.5" customHeight="1" x14ac:dyDescent="0.2">
      <c r="A114" s="223" t="s">
        <v>227</v>
      </c>
      <c r="B114" s="223"/>
      <c r="C114" s="223"/>
      <c r="D114" s="223"/>
      <c r="E114" s="223"/>
      <c r="F114" s="223"/>
      <c r="G114" s="223"/>
      <c r="H114" s="223"/>
      <c r="I114" s="223"/>
      <c r="J114" s="223"/>
      <c r="K114" s="223"/>
      <c r="L114" s="223"/>
      <c r="M114" s="223"/>
      <c r="N114" s="223"/>
      <c r="R114" s="2"/>
      <c r="T114" s="1" t="str">
        <f>IF($S114="","",VLOOKUP($S114,'(種目・作業用)'!$A$2:$D$89,2,FALSE))</f>
        <v/>
      </c>
      <c r="U114" s="1" t="str">
        <f>IF($S114="","",VLOOKUP($S114,'(種目・作業用)'!$A$2:$D$89,3,FALSE))</f>
        <v/>
      </c>
      <c r="V114" s="1" t="str">
        <f>IF($S114="","",VLOOKUP($S114,'(種目・作業用)'!$A$2:$D$89,4,FALSE))</f>
        <v/>
      </c>
      <c r="Z114" s="2"/>
      <c r="AB114" s="3"/>
      <c r="AD114" s="2"/>
      <c r="AI114" s="16"/>
    </row>
    <row r="115" spans="1:35" ht="7.5" customHeight="1" x14ac:dyDescent="0.2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R115" s="2"/>
      <c r="T115" s="1" t="str">
        <f>IF($S115="","",VLOOKUP($S115,'(種目・作業用)'!$A$2:$D$89,2,FALSE))</f>
        <v/>
      </c>
      <c r="U115" s="1" t="str">
        <f>IF($S115="","",VLOOKUP($S115,'(種目・作業用)'!$A$2:$D$89,3,FALSE))</f>
        <v/>
      </c>
      <c r="V115" s="1" t="str">
        <f>IF($S115="","",VLOOKUP($S115,'(種目・作業用)'!$A$2:$D$89,4,FALSE))</f>
        <v/>
      </c>
      <c r="Z115" s="2"/>
      <c r="AB115" s="3"/>
      <c r="AD115" s="2"/>
      <c r="AI115" s="16"/>
    </row>
    <row r="116" spans="1:35" x14ac:dyDescent="0.2">
      <c r="A116" s="27"/>
      <c r="B116" s="27"/>
      <c r="C116" s="27" t="s">
        <v>15</v>
      </c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R116" s="2"/>
      <c r="T116" s="1" t="str">
        <f>IF($S116="","",VLOOKUP($S116,'(種目・作業用)'!$A$2:$D$89,2,FALSE))</f>
        <v/>
      </c>
      <c r="U116" s="1" t="str">
        <f>IF($S116="","",VLOOKUP($S116,'(種目・作業用)'!$A$2:$D$89,3,FALSE))</f>
        <v/>
      </c>
      <c r="V116" s="1" t="str">
        <f>IF($S116="","",VLOOKUP($S116,'(種目・作業用)'!$A$2:$D$89,4,FALSE))</f>
        <v/>
      </c>
      <c r="Z116" s="2"/>
      <c r="AB116" s="3"/>
      <c r="AD116" s="2"/>
      <c r="AI116" s="16"/>
    </row>
    <row r="117" spans="1:35" x14ac:dyDescent="0.2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R117" s="2"/>
      <c r="T117" s="1" t="str">
        <f>IF($S117="","",VLOOKUP($S117,'(種目・作業用)'!$A$2:$D$89,2,FALSE))</f>
        <v/>
      </c>
      <c r="U117" s="1" t="str">
        <f>IF($S117="","",VLOOKUP($S117,'(種目・作業用)'!$A$2:$D$89,3,FALSE))</f>
        <v/>
      </c>
      <c r="V117" s="1" t="str">
        <f>IF($S117="","",VLOOKUP($S117,'(種目・作業用)'!$A$2:$D$89,4,FALSE))</f>
        <v/>
      </c>
      <c r="Z117" s="2"/>
      <c r="AB117" s="3"/>
      <c r="AD117" s="2"/>
      <c r="AI117" s="16"/>
    </row>
    <row r="118" spans="1:35" x14ac:dyDescent="0.2">
      <c r="A118" s="27"/>
      <c r="B118" s="27"/>
      <c r="C118" s="232" t="str">
        <f>$C$38</f>
        <v>年　　月　　日</v>
      </c>
      <c r="D118" s="232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R118" s="2"/>
      <c r="T118" s="1" t="str">
        <f>IF($S118="","",VLOOKUP($S118,'(種目・作業用)'!$A$2:$D$89,2,FALSE))</f>
        <v/>
      </c>
      <c r="U118" s="1" t="str">
        <f>IF($S118="","",VLOOKUP($S118,'(種目・作業用)'!$A$2:$D$89,3,FALSE))</f>
        <v/>
      </c>
      <c r="V118" s="1" t="str">
        <f>IF($S118="","",VLOOKUP($S118,'(種目・作業用)'!$A$2:$D$89,4,FALSE))</f>
        <v/>
      </c>
      <c r="Z118" s="2"/>
      <c r="AB118" s="3"/>
      <c r="AD118" s="2"/>
      <c r="AI118" s="16"/>
    </row>
    <row r="119" spans="1:35" ht="22.5" customHeight="1" x14ac:dyDescent="0.2">
      <c r="A119" s="27"/>
      <c r="B119" s="27"/>
      <c r="C119" s="27"/>
      <c r="D119" s="27"/>
      <c r="E119" s="27"/>
      <c r="F119" s="234">
        <f>$F$39</f>
        <v>0</v>
      </c>
      <c r="G119" s="234"/>
      <c r="H119" s="234"/>
      <c r="I119" s="234"/>
      <c r="J119" s="234"/>
      <c r="K119" s="234"/>
      <c r="L119" s="234"/>
      <c r="M119" s="234"/>
      <c r="N119" s="27"/>
      <c r="R119" s="2"/>
      <c r="T119" s="1" t="str">
        <f>IF($S119="","",VLOOKUP($S119,'(種目・作業用)'!$A$2:$D$89,2,FALSE))</f>
        <v/>
      </c>
      <c r="U119" s="1" t="str">
        <f>IF($S119="","",VLOOKUP($S119,'(種目・作業用)'!$A$2:$D$89,3,FALSE))</f>
        <v/>
      </c>
      <c r="V119" s="1" t="str">
        <f>IF($S119="","",VLOOKUP($S119,'(種目・作業用)'!$A$2:$D$89,4,FALSE))</f>
        <v/>
      </c>
      <c r="Z119" s="2"/>
      <c r="AB119" s="3"/>
      <c r="AD119" s="2"/>
      <c r="AI119" s="16"/>
    </row>
    <row r="120" spans="1:35" ht="22.5" customHeight="1" x14ac:dyDescent="0.2">
      <c r="A120" s="27"/>
      <c r="B120" s="27"/>
      <c r="C120" s="27"/>
      <c r="D120" s="27"/>
      <c r="E120" s="27"/>
      <c r="F120" s="27"/>
      <c r="G120" s="43" t="s">
        <v>17</v>
      </c>
      <c r="H120" s="223">
        <f>$H$40</f>
        <v>0</v>
      </c>
      <c r="I120" s="223"/>
      <c r="J120" s="223"/>
      <c r="K120" s="223"/>
      <c r="L120" s="223"/>
      <c r="M120" s="42" t="s">
        <v>13</v>
      </c>
      <c r="N120" s="27"/>
      <c r="R120" s="2"/>
      <c r="T120" s="1" t="str">
        <f>IF($S120="","",VLOOKUP($S120,'(種目・作業用)'!$A$2:$D$89,2,FALSE))</f>
        <v/>
      </c>
      <c r="U120" s="1" t="str">
        <f>IF($S120="","",VLOOKUP($S120,'(種目・作業用)'!$A$2:$D$89,3,FALSE))</f>
        <v/>
      </c>
      <c r="V120" s="1" t="str">
        <f>IF($S120="","",VLOOKUP($S120,'(種目・作業用)'!$A$2:$D$89,4,FALSE))</f>
        <v/>
      </c>
      <c r="Z120" s="2"/>
      <c r="AB120" s="3"/>
      <c r="AD120" s="2"/>
      <c r="AI120" s="16"/>
    </row>
    <row r="121" spans="1:35" ht="60" customHeight="1" x14ac:dyDescent="0.2">
      <c r="A121" s="272" t="str">
        <f t="shared" ref="A121" si="45">$A$1</f>
        <v>　山形陸上競技協会 第69回強化記録会　参加申込書（個人種目）</v>
      </c>
      <c r="B121" s="273"/>
      <c r="C121" s="273"/>
      <c r="D121" s="273"/>
      <c r="E121" s="273"/>
      <c r="F121" s="273"/>
      <c r="G121" s="273"/>
      <c r="H121" s="273"/>
      <c r="I121" s="273"/>
      <c r="J121" s="273"/>
      <c r="K121" s="273"/>
      <c r="L121" s="273"/>
      <c r="M121" s="273"/>
      <c r="N121" s="273"/>
      <c r="R121" s="2"/>
      <c r="T121" s="1" t="str">
        <f>IF($S121="","",VLOOKUP($S121,'(種目・作業用)'!$A$2:$D$89,2,FALSE))</f>
        <v/>
      </c>
      <c r="U121" s="1" t="str">
        <f>IF($S121="","",VLOOKUP($S121,'(種目・作業用)'!$A$2:$D$89,3,FALSE))</f>
        <v/>
      </c>
      <c r="V121" s="1" t="str">
        <f>IF($S121="","",VLOOKUP($S121,'(種目・作業用)'!$A$2:$D$89,4,FALSE))</f>
        <v/>
      </c>
      <c r="Z121" s="2"/>
      <c r="AB121" s="3"/>
      <c r="AI121" s="16"/>
    </row>
    <row r="122" spans="1:35" ht="7.5" customHeight="1" x14ac:dyDescent="0.2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R122" s="2"/>
      <c r="T122" s="1" t="str">
        <f>IF($S122="","",VLOOKUP($S122,'(種目・作業用)'!$A$2:$D$89,2,FALSE))</f>
        <v/>
      </c>
      <c r="U122" s="1" t="str">
        <f>IF($S122="","",VLOOKUP($S122,'(種目・作業用)'!$A$2:$D$89,3,FALSE))</f>
        <v/>
      </c>
      <c r="V122" s="1" t="str">
        <f>IF($S122="","",VLOOKUP($S122,'(種目・作業用)'!$A$2:$D$89,4,FALSE))</f>
        <v/>
      </c>
      <c r="Z122" s="2"/>
      <c r="AB122" s="3"/>
      <c r="AD122" s="2"/>
      <c r="AI122" s="16"/>
    </row>
    <row r="123" spans="1:35" ht="22.5" customHeight="1" x14ac:dyDescent="0.2">
      <c r="A123" s="243" t="s">
        <v>0</v>
      </c>
      <c r="B123" s="244"/>
      <c r="C123" s="245">
        <f>$C$3</f>
        <v>0</v>
      </c>
      <c r="D123" s="245"/>
      <c r="E123" s="245"/>
      <c r="F123" s="245"/>
      <c r="G123" s="245"/>
      <c r="H123" s="244" t="s">
        <v>11</v>
      </c>
      <c r="I123" s="244"/>
      <c r="J123" s="246">
        <f>$J$3</f>
        <v>0</v>
      </c>
      <c r="K123" s="246"/>
      <c r="L123" s="246"/>
      <c r="M123" s="246"/>
      <c r="N123" s="247"/>
      <c r="P123" s="19" t="s">
        <v>6</v>
      </c>
      <c r="Q123" s="19">
        <f>COUNTIF(F127:F151,"男")</f>
        <v>0</v>
      </c>
      <c r="R123" s="2"/>
      <c r="T123" s="1" t="str">
        <f>IF($S123="","",VLOOKUP($S123,'(種目・作業用)'!$A$2:$D$89,2,FALSE))</f>
        <v/>
      </c>
      <c r="U123" s="1" t="str">
        <f>IF($S123="","",VLOOKUP($S123,'(種目・作業用)'!$A$2:$D$89,3,FALSE))</f>
        <v/>
      </c>
      <c r="V123" s="1" t="str">
        <f>IF($S123="","",VLOOKUP($S123,'(種目・作業用)'!$A$2:$D$89,4,FALSE))</f>
        <v/>
      </c>
      <c r="Z123" s="2"/>
      <c r="AB123" s="3"/>
      <c r="AD123" s="2"/>
      <c r="AI123" s="16"/>
    </row>
    <row r="124" spans="1:35" ht="22.5" customHeight="1" x14ac:dyDescent="0.2">
      <c r="A124" s="235" t="s">
        <v>12</v>
      </c>
      <c r="B124" s="236"/>
      <c r="C124" s="237">
        <f>$C$4</f>
        <v>0</v>
      </c>
      <c r="D124" s="237"/>
      <c r="E124" s="237"/>
      <c r="F124" s="237"/>
      <c r="G124" s="237"/>
      <c r="H124" s="238" t="s">
        <v>16</v>
      </c>
      <c r="I124" s="238"/>
      <c r="J124" s="239">
        <f>$J$4</f>
        <v>0</v>
      </c>
      <c r="K124" s="239"/>
      <c r="L124" s="239"/>
      <c r="M124" s="239"/>
      <c r="N124" s="240"/>
      <c r="P124" s="19" t="s">
        <v>7</v>
      </c>
      <c r="Q124" s="19">
        <f>COUNTIF(F127:F151,"女")</f>
        <v>0</v>
      </c>
      <c r="R124" s="2"/>
      <c r="T124" s="1" t="str">
        <f>IF($S124="","",VLOOKUP($S124,'(種目・作業用)'!$A$2:$D$89,2,FALSE))</f>
        <v/>
      </c>
      <c r="U124" s="1" t="str">
        <f>IF($S124="","",VLOOKUP($S124,'(種目・作業用)'!$A$2:$D$89,3,FALSE))</f>
        <v/>
      </c>
      <c r="V124" s="1" t="str">
        <f>IF($S124="","",VLOOKUP($S124,'(種目・作業用)'!$A$2:$D$89,4,FALSE))</f>
        <v/>
      </c>
      <c r="Z124" s="2"/>
      <c r="AB124" s="3"/>
      <c r="AD124" s="2"/>
      <c r="AI124" s="16"/>
    </row>
    <row r="125" spans="1:35" ht="17.25" customHeight="1" x14ac:dyDescent="0.2">
      <c r="A125" s="241"/>
      <c r="B125" s="224" t="s">
        <v>1</v>
      </c>
      <c r="C125" s="224" t="s">
        <v>2</v>
      </c>
      <c r="D125" s="224"/>
      <c r="E125" s="224" t="s">
        <v>3</v>
      </c>
      <c r="F125" s="224" t="s">
        <v>4</v>
      </c>
      <c r="G125" s="228" t="s">
        <v>127</v>
      </c>
      <c r="H125" s="229"/>
      <c r="I125" s="224" t="s">
        <v>8</v>
      </c>
      <c r="J125" s="224"/>
      <c r="K125" s="224"/>
      <c r="L125" s="224"/>
      <c r="M125" s="224"/>
      <c r="N125" s="248" t="s">
        <v>5</v>
      </c>
      <c r="R125" s="2"/>
      <c r="T125" s="1" t="str">
        <f>IF($S125="","",VLOOKUP($S125,'(種目・作業用)'!$A$2:$D$89,2,FALSE))</f>
        <v/>
      </c>
      <c r="U125" s="1" t="str">
        <f>IF($S125="","",VLOOKUP($S125,'(種目・作業用)'!$A$2:$D$89,3,FALSE))</f>
        <v/>
      </c>
      <c r="V125" s="1" t="str">
        <f>IF($S125="","",VLOOKUP($S125,'(種目・作業用)'!$A$2:$D$89,4,FALSE))</f>
        <v/>
      </c>
      <c r="Z125" s="2"/>
      <c r="AB125" s="3"/>
      <c r="AD125" s="2"/>
      <c r="AI125" s="16"/>
    </row>
    <row r="126" spans="1:35" ht="17.25" customHeight="1" thickBot="1" x14ac:dyDescent="0.25">
      <c r="A126" s="242"/>
      <c r="B126" s="225"/>
      <c r="C126" s="31" t="s">
        <v>10</v>
      </c>
      <c r="D126" s="31" t="s">
        <v>9</v>
      </c>
      <c r="E126" s="225"/>
      <c r="F126" s="225"/>
      <c r="G126" s="230"/>
      <c r="H126" s="231"/>
      <c r="I126" s="225"/>
      <c r="J126" s="225"/>
      <c r="K126" s="225"/>
      <c r="L126" s="225"/>
      <c r="M126" s="225"/>
      <c r="N126" s="249"/>
      <c r="R126" s="2"/>
      <c r="T126" s="1" t="str">
        <f>IF($S126="","",VLOOKUP($S126,'(種目・作業用)'!$A$2:$D$89,2,FALSE))</f>
        <v/>
      </c>
      <c r="U126" s="1" t="str">
        <f>IF($S126="","",VLOOKUP($S126,'(種目・作業用)'!$A$2:$D$89,3,FALSE))</f>
        <v/>
      </c>
      <c r="V126" s="1" t="str">
        <f>IF($S126="","",VLOOKUP($S126,'(種目・作業用)'!$A$2:$D$89,4,FALSE))</f>
        <v/>
      </c>
      <c r="Z126" s="2"/>
      <c r="AB126" s="3"/>
      <c r="AD126" s="2"/>
      <c r="AI126" s="16"/>
    </row>
    <row r="127" spans="1:35" ht="22.5" customHeight="1" thickTop="1" x14ac:dyDescent="0.2">
      <c r="A127" s="32">
        <v>76</v>
      </c>
      <c r="B127" s="7"/>
      <c r="C127" s="7"/>
      <c r="D127" s="7"/>
      <c r="E127" s="7"/>
      <c r="F127" s="7"/>
      <c r="G127" s="226"/>
      <c r="H127" s="227"/>
      <c r="I127" s="8"/>
      <c r="J127" s="9"/>
      <c r="K127" s="9"/>
      <c r="L127" s="9"/>
      <c r="M127" s="10"/>
      <c r="N127" s="11"/>
      <c r="R127" s="2" t="str">
        <f t="shared" ref="R127:R151" si="46">IF(ISBLANK(B127),"",VLOOKUP(CONCATENATE($AB$4,F127),区分性別,2,FALSE)+B127*100)</f>
        <v/>
      </c>
      <c r="S127" s="22" t="str">
        <f>IF(ISBLANK(G127),"",G127)</f>
        <v/>
      </c>
      <c r="T127" s="1" t="str">
        <f t="shared" ref="T127:T151" si="47">IF($S127="","",VLOOKUP($S127,種目,2,FALSE))</f>
        <v/>
      </c>
      <c r="U127" s="1" t="str">
        <f t="shared" ref="U127:U151" si="48">IF($S127="","",VLOOKUP($S127,種目,3,FALSE))</f>
        <v/>
      </c>
      <c r="V127" s="1" t="str">
        <f t="shared" ref="V127:V151" si="49">IF($S127="","",VLOOKUP($S127,種目,4,FALSE))</f>
        <v/>
      </c>
      <c r="W127" s="23" t="str">
        <f>IF(ISNUMBER(R127),IF(LEN(I127)=2,CONCATENATE("0",I127,K127,M127),IF(LEN(I127)=1,CONCATENATE("00",I127,K127,M127),CONCATENATE("000",K127,M127))),"")</f>
        <v/>
      </c>
      <c r="X127" s="2" t="str">
        <f>IF(W127="000",V127,CONCATENATE(V127," ",W127))</f>
        <v xml:space="preserve"> </v>
      </c>
      <c r="Y127" s="2" t="str">
        <f>IF(ISBLANK(B127),"",B127)</f>
        <v/>
      </c>
      <c r="Z127" s="2" t="str">
        <f t="shared" si="34"/>
        <v/>
      </c>
      <c r="AA127" s="2" t="str">
        <f>IF(ISNUMBER(Y127),D127,"")</f>
        <v/>
      </c>
      <c r="AB127" s="3" t="str">
        <f t="shared" ref="AB127:AB151" si="50">IF(ISNUMBER(Y127),VLOOKUP(AG127,県,2,FALSE),"")</f>
        <v/>
      </c>
      <c r="AC127" s="2" t="str">
        <f>IF(ISNUMBER(Y127),$AC$4,"")</f>
        <v/>
      </c>
      <c r="AD127" s="2" t="str">
        <f>IF(ISBLANK(F127),"",IF(F127="男",1,2))</f>
        <v/>
      </c>
      <c r="AE127" s="2"/>
      <c r="AF127" s="2" t="str">
        <f>IF(ISNUMBER(Y127),$AA$4,"")</f>
        <v/>
      </c>
      <c r="AG127" s="33" t="s">
        <v>152</v>
      </c>
      <c r="AI127" s="16" t="str">
        <f>IF(LEN(C127)&gt;6,SUBSTITUTE(C127,"　",""),IF(LEN(C127)=6,C127,IF(LEN(C127)=5,CONCATENATE(C127,"　"),IF(LEN(C127)=4,CONCATENATE(SUBSTITUTE(C127,"　","　　"),"　"),CONCATENATE(SUBSTITUTE(C127,"　","　　　"),"　")))))</f>
        <v>　</v>
      </c>
    </row>
    <row r="128" spans="1:35" ht="22.5" customHeight="1" x14ac:dyDescent="0.2">
      <c r="A128" s="34">
        <v>77</v>
      </c>
      <c r="B128" s="12"/>
      <c r="C128" s="12"/>
      <c r="D128" s="12"/>
      <c r="E128" s="7"/>
      <c r="F128" s="7"/>
      <c r="G128" s="226"/>
      <c r="H128" s="227"/>
      <c r="I128" s="13"/>
      <c r="J128" s="14"/>
      <c r="K128" s="14"/>
      <c r="L128" s="14"/>
      <c r="M128" s="15"/>
      <c r="N128" s="11"/>
      <c r="R128" s="2" t="str">
        <f t="shared" si="46"/>
        <v/>
      </c>
      <c r="S128" s="22" t="str">
        <f t="shared" ref="S128:S151" si="51">IF(ISBLANK(G128),"",G128)</f>
        <v/>
      </c>
      <c r="T128" s="1" t="str">
        <f t="shared" si="47"/>
        <v/>
      </c>
      <c r="U128" s="1" t="str">
        <f t="shared" si="48"/>
        <v/>
      </c>
      <c r="V128" s="1" t="str">
        <f t="shared" si="49"/>
        <v/>
      </c>
      <c r="W128" s="23" t="str">
        <f t="shared" ref="W128:W151" si="52">IF(ISNUMBER(R128),IF(LEN(I128)=2,CONCATENATE("0",I128,K128,M128),IF(LEN(I128)=1,CONCATENATE("00",I128,K128,M128),CONCATENATE("000",K128,M128))),"")</f>
        <v/>
      </c>
      <c r="X128" s="2" t="str">
        <f t="shared" ref="X128:X151" si="53">IF(W128="000",V128,CONCATENATE(V128," ",W128))</f>
        <v xml:space="preserve"> </v>
      </c>
      <c r="Y128" s="2" t="str">
        <f t="shared" ref="Y128:Y151" si="54">IF(ISBLANK(B128),"",B128)</f>
        <v/>
      </c>
      <c r="Z128" s="2" t="str">
        <f t="shared" si="34"/>
        <v/>
      </c>
      <c r="AA128" s="2" t="str">
        <f t="shared" ref="AA128:AA151" si="55">IF(ISNUMBER(Y128),D128,"")</f>
        <v/>
      </c>
      <c r="AB128" s="3" t="str">
        <f t="shared" si="50"/>
        <v/>
      </c>
      <c r="AC128" s="2" t="str">
        <f t="shared" ref="AC128:AC151" si="56">IF(ISNUMBER(Y128),$AC$4,"")</f>
        <v/>
      </c>
      <c r="AD128" s="2" t="str">
        <f t="shared" ref="AD128:AD151" si="57">IF(ISBLANK(F128),"",IF(F128="男",1,2))</f>
        <v/>
      </c>
      <c r="AE128" s="2"/>
      <c r="AF128" s="2" t="str">
        <f t="shared" ref="AF128:AF151" si="58">IF(ISNUMBER(Y128),$AA$4,"")</f>
        <v/>
      </c>
      <c r="AG128" s="33" t="s">
        <v>152</v>
      </c>
      <c r="AI128" s="16" t="str">
        <f t="shared" ref="AI128:AI151" si="59">IF(LEN(C128)&gt;6,SUBSTITUTE(C128,"　",""),IF(LEN(C128)=6,C128,IF(LEN(C128)=5,CONCATENATE(C128,"　"),IF(LEN(C128)=4,CONCATENATE(SUBSTITUTE(C128,"　","　　"),"　"),CONCATENATE(SUBSTITUTE(C128,"　","　　　"),"　")))))</f>
        <v>　</v>
      </c>
    </row>
    <row r="129" spans="1:35" ht="22.5" customHeight="1" x14ac:dyDescent="0.2">
      <c r="A129" s="34">
        <v>78</v>
      </c>
      <c r="B129" s="12"/>
      <c r="C129" s="12"/>
      <c r="D129" s="12"/>
      <c r="E129" s="7"/>
      <c r="F129" s="7"/>
      <c r="G129" s="226"/>
      <c r="H129" s="227"/>
      <c r="I129" s="13"/>
      <c r="J129" s="14"/>
      <c r="K129" s="14"/>
      <c r="L129" s="14"/>
      <c r="M129" s="15"/>
      <c r="N129" s="11"/>
      <c r="R129" s="2" t="str">
        <f t="shared" si="46"/>
        <v/>
      </c>
      <c r="S129" s="22" t="str">
        <f t="shared" si="51"/>
        <v/>
      </c>
      <c r="T129" s="1" t="str">
        <f t="shared" si="47"/>
        <v/>
      </c>
      <c r="U129" s="1" t="str">
        <f t="shared" si="48"/>
        <v/>
      </c>
      <c r="V129" s="1" t="str">
        <f t="shared" si="49"/>
        <v/>
      </c>
      <c r="W129" s="23" t="str">
        <f t="shared" si="52"/>
        <v/>
      </c>
      <c r="X129" s="2" t="str">
        <f t="shared" si="53"/>
        <v xml:space="preserve"> </v>
      </c>
      <c r="Y129" s="2" t="str">
        <f t="shared" si="54"/>
        <v/>
      </c>
      <c r="Z129" s="2" t="str">
        <f t="shared" si="34"/>
        <v/>
      </c>
      <c r="AA129" s="2" t="str">
        <f t="shared" si="55"/>
        <v/>
      </c>
      <c r="AB129" s="3" t="str">
        <f t="shared" si="50"/>
        <v/>
      </c>
      <c r="AC129" s="2" t="str">
        <f t="shared" si="56"/>
        <v/>
      </c>
      <c r="AD129" s="2" t="str">
        <f t="shared" si="57"/>
        <v/>
      </c>
      <c r="AE129" s="2"/>
      <c r="AF129" s="2" t="str">
        <f t="shared" si="58"/>
        <v/>
      </c>
      <c r="AG129" s="33" t="s">
        <v>152</v>
      </c>
      <c r="AI129" s="16" t="str">
        <f t="shared" si="59"/>
        <v>　</v>
      </c>
    </row>
    <row r="130" spans="1:35" ht="22.5" customHeight="1" x14ac:dyDescent="0.2">
      <c r="A130" s="34">
        <v>79</v>
      </c>
      <c r="B130" s="12"/>
      <c r="C130" s="12"/>
      <c r="D130" s="12"/>
      <c r="E130" s="7"/>
      <c r="F130" s="7"/>
      <c r="G130" s="226"/>
      <c r="H130" s="227"/>
      <c r="I130" s="13"/>
      <c r="J130" s="14"/>
      <c r="K130" s="14"/>
      <c r="L130" s="14"/>
      <c r="M130" s="15"/>
      <c r="N130" s="11"/>
      <c r="R130" s="2" t="str">
        <f t="shared" si="46"/>
        <v/>
      </c>
      <c r="S130" s="22" t="str">
        <f t="shared" si="51"/>
        <v/>
      </c>
      <c r="T130" s="1" t="str">
        <f t="shared" si="47"/>
        <v/>
      </c>
      <c r="U130" s="1" t="str">
        <f t="shared" si="48"/>
        <v/>
      </c>
      <c r="V130" s="1" t="str">
        <f t="shared" si="49"/>
        <v/>
      </c>
      <c r="W130" s="23" t="str">
        <f t="shared" si="52"/>
        <v/>
      </c>
      <c r="X130" s="2" t="str">
        <f t="shared" si="53"/>
        <v xml:space="preserve"> </v>
      </c>
      <c r="Y130" s="2" t="str">
        <f t="shared" si="54"/>
        <v/>
      </c>
      <c r="Z130" s="2" t="str">
        <f t="shared" si="34"/>
        <v/>
      </c>
      <c r="AA130" s="2" t="str">
        <f t="shared" si="55"/>
        <v/>
      </c>
      <c r="AB130" s="3" t="str">
        <f t="shared" si="50"/>
        <v/>
      </c>
      <c r="AC130" s="2" t="str">
        <f t="shared" si="56"/>
        <v/>
      </c>
      <c r="AD130" s="2" t="str">
        <f t="shared" si="57"/>
        <v/>
      </c>
      <c r="AE130" s="2"/>
      <c r="AF130" s="2" t="str">
        <f t="shared" si="58"/>
        <v/>
      </c>
      <c r="AG130" s="33" t="s">
        <v>152</v>
      </c>
      <c r="AI130" s="16" t="str">
        <f t="shared" si="59"/>
        <v>　</v>
      </c>
    </row>
    <row r="131" spans="1:35" ht="22.5" customHeight="1" x14ac:dyDescent="0.2">
      <c r="A131" s="34">
        <v>80</v>
      </c>
      <c r="B131" s="12"/>
      <c r="C131" s="12"/>
      <c r="D131" s="12"/>
      <c r="E131" s="7"/>
      <c r="F131" s="7"/>
      <c r="G131" s="226"/>
      <c r="H131" s="227"/>
      <c r="I131" s="13"/>
      <c r="J131" s="14"/>
      <c r="K131" s="14"/>
      <c r="L131" s="14"/>
      <c r="M131" s="15"/>
      <c r="N131" s="11"/>
      <c r="R131" s="2" t="str">
        <f t="shared" si="46"/>
        <v/>
      </c>
      <c r="S131" s="22" t="str">
        <f t="shared" si="51"/>
        <v/>
      </c>
      <c r="T131" s="1" t="str">
        <f t="shared" si="47"/>
        <v/>
      </c>
      <c r="U131" s="1" t="str">
        <f t="shared" si="48"/>
        <v/>
      </c>
      <c r="V131" s="1" t="str">
        <f t="shared" si="49"/>
        <v/>
      </c>
      <c r="W131" s="23" t="str">
        <f t="shared" si="52"/>
        <v/>
      </c>
      <c r="X131" s="2" t="str">
        <f t="shared" si="53"/>
        <v xml:space="preserve"> </v>
      </c>
      <c r="Y131" s="2" t="str">
        <f t="shared" si="54"/>
        <v/>
      </c>
      <c r="Z131" s="2" t="str">
        <f t="shared" si="34"/>
        <v/>
      </c>
      <c r="AA131" s="2" t="str">
        <f t="shared" si="55"/>
        <v/>
      </c>
      <c r="AB131" s="3" t="str">
        <f t="shared" si="50"/>
        <v/>
      </c>
      <c r="AC131" s="2" t="str">
        <f t="shared" si="56"/>
        <v/>
      </c>
      <c r="AD131" s="2" t="str">
        <f t="shared" si="57"/>
        <v/>
      </c>
      <c r="AE131" s="2"/>
      <c r="AF131" s="2" t="str">
        <f t="shared" si="58"/>
        <v/>
      </c>
      <c r="AG131" s="33" t="s">
        <v>152</v>
      </c>
      <c r="AI131" s="16" t="str">
        <f t="shared" si="59"/>
        <v>　</v>
      </c>
    </row>
    <row r="132" spans="1:35" ht="22.5" customHeight="1" x14ac:dyDescent="0.2">
      <c r="A132" s="34">
        <v>81</v>
      </c>
      <c r="B132" s="12"/>
      <c r="C132" s="12"/>
      <c r="D132" s="12"/>
      <c r="E132" s="7"/>
      <c r="F132" s="7"/>
      <c r="G132" s="226"/>
      <c r="H132" s="227"/>
      <c r="I132" s="13"/>
      <c r="J132" s="14"/>
      <c r="K132" s="14"/>
      <c r="L132" s="14"/>
      <c r="M132" s="15"/>
      <c r="N132" s="11"/>
      <c r="R132" s="2" t="str">
        <f t="shared" si="46"/>
        <v/>
      </c>
      <c r="S132" s="22" t="str">
        <f t="shared" si="51"/>
        <v/>
      </c>
      <c r="T132" s="1" t="str">
        <f t="shared" si="47"/>
        <v/>
      </c>
      <c r="U132" s="1" t="str">
        <f t="shared" si="48"/>
        <v/>
      </c>
      <c r="V132" s="1" t="str">
        <f t="shared" si="49"/>
        <v/>
      </c>
      <c r="W132" s="23" t="str">
        <f t="shared" si="52"/>
        <v/>
      </c>
      <c r="X132" s="2" t="str">
        <f t="shared" si="53"/>
        <v xml:space="preserve"> </v>
      </c>
      <c r="Y132" s="2" t="str">
        <f t="shared" si="54"/>
        <v/>
      </c>
      <c r="Z132" s="2" t="str">
        <f t="shared" si="34"/>
        <v/>
      </c>
      <c r="AA132" s="2" t="str">
        <f t="shared" si="55"/>
        <v/>
      </c>
      <c r="AB132" s="3" t="str">
        <f t="shared" si="50"/>
        <v/>
      </c>
      <c r="AC132" s="2" t="str">
        <f t="shared" si="56"/>
        <v/>
      </c>
      <c r="AD132" s="2" t="str">
        <f t="shared" si="57"/>
        <v/>
      </c>
      <c r="AE132" s="2"/>
      <c r="AF132" s="2" t="str">
        <f t="shared" si="58"/>
        <v/>
      </c>
      <c r="AG132" s="33" t="s">
        <v>152</v>
      </c>
      <c r="AI132" s="16" t="str">
        <f t="shared" si="59"/>
        <v>　</v>
      </c>
    </row>
    <row r="133" spans="1:35" ht="22.5" customHeight="1" x14ac:dyDescent="0.2">
      <c r="A133" s="34">
        <v>82</v>
      </c>
      <c r="B133" s="12"/>
      <c r="C133" s="12"/>
      <c r="D133" s="12"/>
      <c r="E133" s="7"/>
      <c r="F133" s="7"/>
      <c r="G133" s="226"/>
      <c r="H133" s="227"/>
      <c r="I133" s="13"/>
      <c r="J133" s="14"/>
      <c r="K133" s="14"/>
      <c r="L133" s="14"/>
      <c r="M133" s="15"/>
      <c r="N133" s="11"/>
      <c r="R133" s="2" t="str">
        <f t="shared" si="46"/>
        <v/>
      </c>
      <c r="S133" s="22" t="str">
        <f t="shared" si="51"/>
        <v/>
      </c>
      <c r="T133" s="1" t="str">
        <f t="shared" si="47"/>
        <v/>
      </c>
      <c r="U133" s="1" t="str">
        <f t="shared" si="48"/>
        <v/>
      </c>
      <c r="V133" s="1" t="str">
        <f t="shared" si="49"/>
        <v/>
      </c>
      <c r="W133" s="23" t="str">
        <f t="shared" si="52"/>
        <v/>
      </c>
      <c r="X133" s="2" t="str">
        <f t="shared" si="53"/>
        <v xml:space="preserve"> </v>
      </c>
      <c r="Y133" s="2" t="str">
        <f t="shared" si="54"/>
        <v/>
      </c>
      <c r="Z133" s="2" t="str">
        <f t="shared" si="34"/>
        <v/>
      </c>
      <c r="AA133" s="2" t="str">
        <f t="shared" si="55"/>
        <v/>
      </c>
      <c r="AB133" s="3" t="str">
        <f t="shared" si="50"/>
        <v/>
      </c>
      <c r="AC133" s="2" t="str">
        <f t="shared" si="56"/>
        <v/>
      </c>
      <c r="AD133" s="2" t="str">
        <f t="shared" si="57"/>
        <v/>
      </c>
      <c r="AE133" s="2"/>
      <c r="AF133" s="2" t="str">
        <f t="shared" si="58"/>
        <v/>
      </c>
      <c r="AG133" s="33" t="s">
        <v>152</v>
      </c>
      <c r="AI133" s="16" t="str">
        <f t="shared" si="59"/>
        <v>　</v>
      </c>
    </row>
    <row r="134" spans="1:35" ht="22.5" customHeight="1" x14ac:dyDescent="0.2">
      <c r="A134" s="34">
        <v>83</v>
      </c>
      <c r="B134" s="12"/>
      <c r="C134" s="12"/>
      <c r="D134" s="12"/>
      <c r="E134" s="7"/>
      <c r="F134" s="7"/>
      <c r="G134" s="226"/>
      <c r="H134" s="227"/>
      <c r="I134" s="13"/>
      <c r="J134" s="14"/>
      <c r="K134" s="14"/>
      <c r="L134" s="14"/>
      <c r="M134" s="15"/>
      <c r="N134" s="11"/>
      <c r="R134" s="2" t="str">
        <f t="shared" si="46"/>
        <v/>
      </c>
      <c r="S134" s="22" t="str">
        <f t="shared" si="51"/>
        <v/>
      </c>
      <c r="T134" s="1" t="str">
        <f t="shared" si="47"/>
        <v/>
      </c>
      <c r="U134" s="1" t="str">
        <f t="shared" si="48"/>
        <v/>
      </c>
      <c r="V134" s="1" t="str">
        <f t="shared" si="49"/>
        <v/>
      </c>
      <c r="W134" s="23" t="str">
        <f t="shared" si="52"/>
        <v/>
      </c>
      <c r="X134" s="2" t="str">
        <f t="shared" si="53"/>
        <v xml:space="preserve"> </v>
      </c>
      <c r="Y134" s="2" t="str">
        <f t="shared" si="54"/>
        <v/>
      </c>
      <c r="Z134" s="2" t="str">
        <f t="shared" si="34"/>
        <v/>
      </c>
      <c r="AA134" s="2" t="str">
        <f t="shared" si="55"/>
        <v/>
      </c>
      <c r="AB134" s="3" t="str">
        <f t="shared" si="50"/>
        <v/>
      </c>
      <c r="AC134" s="2" t="str">
        <f t="shared" si="56"/>
        <v/>
      </c>
      <c r="AD134" s="2" t="str">
        <f t="shared" si="57"/>
        <v/>
      </c>
      <c r="AE134" s="2"/>
      <c r="AF134" s="2" t="str">
        <f t="shared" si="58"/>
        <v/>
      </c>
      <c r="AG134" s="33" t="s">
        <v>152</v>
      </c>
      <c r="AI134" s="16" t="str">
        <f t="shared" si="59"/>
        <v>　</v>
      </c>
    </row>
    <row r="135" spans="1:35" ht="22.5" customHeight="1" x14ac:dyDescent="0.2">
      <c r="A135" s="34">
        <v>84</v>
      </c>
      <c r="B135" s="12"/>
      <c r="C135" s="12"/>
      <c r="D135" s="12"/>
      <c r="E135" s="7"/>
      <c r="F135" s="7"/>
      <c r="G135" s="226"/>
      <c r="H135" s="227"/>
      <c r="I135" s="13"/>
      <c r="J135" s="14"/>
      <c r="K135" s="14"/>
      <c r="L135" s="14"/>
      <c r="M135" s="15"/>
      <c r="N135" s="11"/>
      <c r="R135" s="2" t="str">
        <f t="shared" si="46"/>
        <v/>
      </c>
      <c r="S135" s="22" t="str">
        <f t="shared" si="51"/>
        <v/>
      </c>
      <c r="T135" s="1" t="str">
        <f t="shared" si="47"/>
        <v/>
      </c>
      <c r="U135" s="1" t="str">
        <f t="shared" si="48"/>
        <v/>
      </c>
      <c r="V135" s="1" t="str">
        <f t="shared" si="49"/>
        <v/>
      </c>
      <c r="W135" s="23" t="str">
        <f t="shared" si="52"/>
        <v/>
      </c>
      <c r="X135" s="2" t="str">
        <f t="shared" si="53"/>
        <v xml:space="preserve"> </v>
      </c>
      <c r="Y135" s="2" t="str">
        <f t="shared" si="54"/>
        <v/>
      </c>
      <c r="Z135" s="2" t="str">
        <f t="shared" si="34"/>
        <v/>
      </c>
      <c r="AA135" s="2" t="str">
        <f t="shared" si="55"/>
        <v/>
      </c>
      <c r="AB135" s="3" t="str">
        <f t="shared" si="50"/>
        <v/>
      </c>
      <c r="AC135" s="2" t="str">
        <f t="shared" si="56"/>
        <v/>
      </c>
      <c r="AD135" s="2" t="str">
        <f t="shared" si="57"/>
        <v/>
      </c>
      <c r="AE135" s="2"/>
      <c r="AF135" s="2" t="str">
        <f t="shared" si="58"/>
        <v/>
      </c>
      <c r="AG135" s="33" t="s">
        <v>152</v>
      </c>
      <c r="AI135" s="16" t="str">
        <f t="shared" si="59"/>
        <v>　</v>
      </c>
    </row>
    <row r="136" spans="1:35" ht="22.5" customHeight="1" x14ac:dyDescent="0.2">
      <c r="A136" s="34">
        <v>85</v>
      </c>
      <c r="B136" s="12"/>
      <c r="C136" s="12"/>
      <c r="D136" s="12"/>
      <c r="E136" s="7"/>
      <c r="F136" s="7"/>
      <c r="G136" s="226"/>
      <c r="H136" s="227"/>
      <c r="I136" s="13"/>
      <c r="J136" s="14"/>
      <c r="K136" s="14"/>
      <c r="L136" s="14"/>
      <c r="M136" s="15"/>
      <c r="N136" s="11"/>
      <c r="R136" s="2" t="str">
        <f t="shared" si="46"/>
        <v/>
      </c>
      <c r="S136" s="22" t="str">
        <f t="shared" si="51"/>
        <v/>
      </c>
      <c r="T136" s="1" t="str">
        <f t="shared" si="47"/>
        <v/>
      </c>
      <c r="U136" s="1" t="str">
        <f t="shared" si="48"/>
        <v/>
      </c>
      <c r="V136" s="1" t="str">
        <f t="shared" si="49"/>
        <v/>
      </c>
      <c r="W136" s="23" t="str">
        <f t="shared" si="52"/>
        <v/>
      </c>
      <c r="X136" s="2" t="str">
        <f t="shared" si="53"/>
        <v xml:space="preserve"> </v>
      </c>
      <c r="Y136" s="2" t="str">
        <f t="shared" si="54"/>
        <v/>
      </c>
      <c r="Z136" s="2" t="str">
        <f t="shared" ref="Z136:Z151" si="60">IF(ISNUMBER(Y136),IF(ISBLANK(E136),AI136,CONCATENATE(AI136,"(",E136,")")),"")</f>
        <v/>
      </c>
      <c r="AA136" s="2" t="str">
        <f t="shared" si="55"/>
        <v/>
      </c>
      <c r="AB136" s="3" t="str">
        <f t="shared" si="50"/>
        <v/>
      </c>
      <c r="AC136" s="2" t="str">
        <f t="shared" si="56"/>
        <v/>
      </c>
      <c r="AD136" s="2" t="str">
        <f t="shared" si="57"/>
        <v/>
      </c>
      <c r="AE136" s="2"/>
      <c r="AF136" s="2" t="str">
        <f t="shared" si="58"/>
        <v/>
      </c>
      <c r="AG136" s="33" t="s">
        <v>152</v>
      </c>
      <c r="AI136" s="16" t="str">
        <f t="shared" si="59"/>
        <v>　</v>
      </c>
    </row>
    <row r="137" spans="1:35" ht="22.5" customHeight="1" x14ac:dyDescent="0.2">
      <c r="A137" s="34">
        <v>86</v>
      </c>
      <c r="B137" s="12"/>
      <c r="C137" s="12"/>
      <c r="D137" s="12"/>
      <c r="E137" s="7"/>
      <c r="F137" s="7"/>
      <c r="G137" s="226"/>
      <c r="H137" s="227"/>
      <c r="I137" s="13"/>
      <c r="J137" s="14"/>
      <c r="K137" s="14"/>
      <c r="L137" s="14"/>
      <c r="M137" s="15"/>
      <c r="N137" s="11"/>
      <c r="R137" s="2" t="str">
        <f t="shared" si="46"/>
        <v/>
      </c>
      <c r="S137" s="22" t="str">
        <f t="shared" si="51"/>
        <v/>
      </c>
      <c r="T137" s="1" t="str">
        <f t="shared" si="47"/>
        <v/>
      </c>
      <c r="U137" s="1" t="str">
        <f t="shared" si="48"/>
        <v/>
      </c>
      <c r="V137" s="1" t="str">
        <f t="shared" si="49"/>
        <v/>
      </c>
      <c r="W137" s="23" t="str">
        <f t="shared" si="52"/>
        <v/>
      </c>
      <c r="X137" s="2" t="str">
        <f t="shared" si="53"/>
        <v xml:space="preserve"> </v>
      </c>
      <c r="Y137" s="2" t="str">
        <f t="shared" si="54"/>
        <v/>
      </c>
      <c r="Z137" s="2" t="str">
        <f t="shared" si="60"/>
        <v/>
      </c>
      <c r="AA137" s="2" t="str">
        <f t="shared" si="55"/>
        <v/>
      </c>
      <c r="AB137" s="3" t="str">
        <f t="shared" si="50"/>
        <v/>
      </c>
      <c r="AC137" s="2" t="str">
        <f t="shared" si="56"/>
        <v/>
      </c>
      <c r="AD137" s="2" t="str">
        <f t="shared" si="57"/>
        <v/>
      </c>
      <c r="AE137" s="2"/>
      <c r="AF137" s="2" t="str">
        <f t="shared" si="58"/>
        <v/>
      </c>
      <c r="AG137" s="33" t="s">
        <v>152</v>
      </c>
      <c r="AI137" s="16" t="str">
        <f t="shared" si="59"/>
        <v>　</v>
      </c>
    </row>
    <row r="138" spans="1:35" ht="22.5" customHeight="1" x14ac:dyDescent="0.2">
      <c r="A138" s="34">
        <v>87</v>
      </c>
      <c r="B138" s="12"/>
      <c r="C138" s="12"/>
      <c r="D138" s="12"/>
      <c r="E138" s="7"/>
      <c r="F138" s="7"/>
      <c r="G138" s="226"/>
      <c r="H138" s="227"/>
      <c r="I138" s="13"/>
      <c r="J138" s="14"/>
      <c r="K138" s="14"/>
      <c r="L138" s="14"/>
      <c r="M138" s="15"/>
      <c r="N138" s="11"/>
      <c r="R138" s="2" t="str">
        <f t="shared" si="46"/>
        <v/>
      </c>
      <c r="S138" s="22" t="str">
        <f t="shared" si="51"/>
        <v/>
      </c>
      <c r="T138" s="1" t="str">
        <f t="shared" si="47"/>
        <v/>
      </c>
      <c r="U138" s="1" t="str">
        <f t="shared" si="48"/>
        <v/>
      </c>
      <c r="V138" s="1" t="str">
        <f t="shared" si="49"/>
        <v/>
      </c>
      <c r="W138" s="23" t="str">
        <f t="shared" si="52"/>
        <v/>
      </c>
      <c r="X138" s="2" t="str">
        <f t="shared" si="53"/>
        <v xml:space="preserve"> </v>
      </c>
      <c r="Y138" s="2" t="str">
        <f t="shared" si="54"/>
        <v/>
      </c>
      <c r="Z138" s="2" t="str">
        <f t="shared" si="60"/>
        <v/>
      </c>
      <c r="AA138" s="2" t="str">
        <f t="shared" si="55"/>
        <v/>
      </c>
      <c r="AB138" s="3" t="str">
        <f t="shared" si="50"/>
        <v/>
      </c>
      <c r="AC138" s="2" t="str">
        <f t="shared" si="56"/>
        <v/>
      </c>
      <c r="AD138" s="2" t="str">
        <f t="shared" si="57"/>
        <v/>
      </c>
      <c r="AE138" s="2"/>
      <c r="AF138" s="2" t="str">
        <f t="shared" si="58"/>
        <v/>
      </c>
      <c r="AG138" s="33" t="s">
        <v>152</v>
      </c>
      <c r="AI138" s="16" t="str">
        <f t="shared" si="59"/>
        <v>　</v>
      </c>
    </row>
    <row r="139" spans="1:35" ht="22.5" customHeight="1" x14ac:dyDescent="0.2">
      <c r="A139" s="34">
        <v>88</v>
      </c>
      <c r="B139" s="12"/>
      <c r="C139" s="12"/>
      <c r="D139" s="12"/>
      <c r="E139" s="7"/>
      <c r="F139" s="7"/>
      <c r="G139" s="226"/>
      <c r="H139" s="227"/>
      <c r="I139" s="13"/>
      <c r="J139" s="14"/>
      <c r="K139" s="14"/>
      <c r="L139" s="14"/>
      <c r="M139" s="15"/>
      <c r="N139" s="11"/>
      <c r="R139" s="2" t="str">
        <f t="shared" si="46"/>
        <v/>
      </c>
      <c r="S139" s="22" t="str">
        <f t="shared" si="51"/>
        <v/>
      </c>
      <c r="T139" s="1" t="str">
        <f t="shared" si="47"/>
        <v/>
      </c>
      <c r="U139" s="1" t="str">
        <f t="shared" si="48"/>
        <v/>
      </c>
      <c r="V139" s="1" t="str">
        <f t="shared" si="49"/>
        <v/>
      </c>
      <c r="W139" s="23" t="str">
        <f t="shared" si="52"/>
        <v/>
      </c>
      <c r="X139" s="2" t="str">
        <f t="shared" si="53"/>
        <v xml:space="preserve"> </v>
      </c>
      <c r="Y139" s="2" t="str">
        <f t="shared" si="54"/>
        <v/>
      </c>
      <c r="Z139" s="2" t="str">
        <f t="shared" si="60"/>
        <v/>
      </c>
      <c r="AA139" s="2" t="str">
        <f t="shared" si="55"/>
        <v/>
      </c>
      <c r="AB139" s="3" t="str">
        <f t="shared" si="50"/>
        <v/>
      </c>
      <c r="AC139" s="2" t="str">
        <f t="shared" si="56"/>
        <v/>
      </c>
      <c r="AD139" s="2" t="str">
        <f t="shared" si="57"/>
        <v/>
      </c>
      <c r="AE139" s="2"/>
      <c r="AF139" s="2" t="str">
        <f t="shared" si="58"/>
        <v/>
      </c>
      <c r="AG139" s="33" t="s">
        <v>152</v>
      </c>
      <c r="AI139" s="16" t="str">
        <f t="shared" si="59"/>
        <v>　</v>
      </c>
    </row>
    <row r="140" spans="1:35" ht="22.5" customHeight="1" x14ac:dyDescent="0.2">
      <c r="A140" s="34">
        <v>89</v>
      </c>
      <c r="B140" s="12"/>
      <c r="C140" s="12"/>
      <c r="D140" s="12"/>
      <c r="E140" s="7"/>
      <c r="F140" s="7"/>
      <c r="G140" s="226"/>
      <c r="H140" s="227"/>
      <c r="I140" s="13"/>
      <c r="J140" s="14"/>
      <c r="K140" s="14"/>
      <c r="L140" s="14"/>
      <c r="M140" s="15"/>
      <c r="N140" s="11"/>
      <c r="R140" s="2" t="str">
        <f t="shared" si="46"/>
        <v/>
      </c>
      <c r="S140" s="22" t="str">
        <f t="shared" si="51"/>
        <v/>
      </c>
      <c r="T140" s="1" t="str">
        <f t="shared" si="47"/>
        <v/>
      </c>
      <c r="U140" s="1" t="str">
        <f t="shared" si="48"/>
        <v/>
      </c>
      <c r="V140" s="1" t="str">
        <f t="shared" si="49"/>
        <v/>
      </c>
      <c r="W140" s="23" t="str">
        <f t="shared" si="52"/>
        <v/>
      </c>
      <c r="X140" s="2" t="str">
        <f t="shared" si="53"/>
        <v xml:space="preserve"> </v>
      </c>
      <c r="Y140" s="2" t="str">
        <f t="shared" si="54"/>
        <v/>
      </c>
      <c r="Z140" s="2" t="str">
        <f t="shared" si="60"/>
        <v/>
      </c>
      <c r="AA140" s="2" t="str">
        <f t="shared" si="55"/>
        <v/>
      </c>
      <c r="AB140" s="3" t="str">
        <f t="shared" si="50"/>
        <v/>
      </c>
      <c r="AC140" s="2" t="str">
        <f t="shared" si="56"/>
        <v/>
      </c>
      <c r="AD140" s="2" t="str">
        <f t="shared" si="57"/>
        <v/>
      </c>
      <c r="AE140" s="2"/>
      <c r="AF140" s="2" t="str">
        <f t="shared" si="58"/>
        <v/>
      </c>
      <c r="AG140" s="33" t="s">
        <v>152</v>
      </c>
      <c r="AI140" s="16" t="str">
        <f t="shared" si="59"/>
        <v>　</v>
      </c>
    </row>
    <row r="141" spans="1:35" ht="22.5" customHeight="1" x14ac:dyDescent="0.2">
      <c r="A141" s="34">
        <v>90</v>
      </c>
      <c r="B141" s="12"/>
      <c r="C141" s="12"/>
      <c r="D141" s="12"/>
      <c r="E141" s="7"/>
      <c r="F141" s="7"/>
      <c r="G141" s="226"/>
      <c r="H141" s="227"/>
      <c r="I141" s="13"/>
      <c r="J141" s="14"/>
      <c r="K141" s="14"/>
      <c r="L141" s="14"/>
      <c r="M141" s="15"/>
      <c r="N141" s="11"/>
      <c r="R141" s="2" t="str">
        <f t="shared" si="46"/>
        <v/>
      </c>
      <c r="S141" s="22" t="str">
        <f t="shared" si="51"/>
        <v/>
      </c>
      <c r="T141" s="1" t="str">
        <f t="shared" si="47"/>
        <v/>
      </c>
      <c r="U141" s="1" t="str">
        <f t="shared" si="48"/>
        <v/>
      </c>
      <c r="V141" s="1" t="str">
        <f t="shared" si="49"/>
        <v/>
      </c>
      <c r="W141" s="23" t="str">
        <f t="shared" si="52"/>
        <v/>
      </c>
      <c r="X141" s="2" t="str">
        <f t="shared" si="53"/>
        <v xml:space="preserve"> </v>
      </c>
      <c r="Y141" s="2" t="str">
        <f t="shared" si="54"/>
        <v/>
      </c>
      <c r="Z141" s="2" t="str">
        <f t="shared" si="60"/>
        <v/>
      </c>
      <c r="AA141" s="2" t="str">
        <f t="shared" si="55"/>
        <v/>
      </c>
      <c r="AB141" s="3" t="str">
        <f t="shared" si="50"/>
        <v/>
      </c>
      <c r="AC141" s="2" t="str">
        <f t="shared" si="56"/>
        <v/>
      </c>
      <c r="AD141" s="2" t="str">
        <f t="shared" si="57"/>
        <v/>
      </c>
      <c r="AE141" s="2"/>
      <c r="AF141" s="2" t="str">
        <f t="shared" si="58"/>
        <v/>
      </c>
      <c r="AG141" s="33" t="s">
        <v>152</v>
      </c>
      <c r="AI141" s="16" t="str">
        <f t="shared" si="59"/>
        <v>　</v>
      </c>
    </row>
    <row r="142" spans="1:35" ht="22.5" customHeight="1" x14ac:dyDescent="0.2">
      <c r="A142" s="34">
        <v>91</v>
      </c>
      <c r="B142" s="12"/>
      <c r="C142" s="12"/>
      <c r="D142" s="12"/>
      <c r="E142" s="7"/>
      <c r="F142" s="7"/>
      <c r="G142" s="226"/>
      <c r="H142" s="227"/>
      <c r="I142" s="13"/>
      <c r="J142" s="14"/>
      <c r="K142" s="14"/>
      <c r="L142" s="14"/>
      <c r="M142" s="15"/>
      <c r="N142" s="11"/>
      <c r="R142" s="2" t="str">
        <f t="shared" si="46"/>
        <v/>
      </c>
      <c r="S142" s="22" t="str">
        <f t="shared" si="51"/>
        <v/>
      </c>
      <c r="T142" s="1" t="str">
        <f t="shared" si="47"/>
        <v/>
      </c>
      <c r="U142" s="1" t="str">
        <f t="shared" si="48"/>
        <v/>
      </c>
      <c r="V142" s="1" t="str">
        <f t="shared" si="49"/>
        <v/>
      </c>
      <c r="W142" s="23" t="str">
        <f t="shared" si="52"/>
        <v/>
      </c>
      <c r="X142" s="2" t="str">
        <f t="shared" si="53"/>
        <v xml:space="preserve"> </v>
      </c>
      <c r="Y142" s="2" t="str">
        <f t="shared" si="54"/>
        <v/>
      </c>
      <c r="Z142" s="2" t="str">
        <f t="shared" si="60"/>
        <v/>
      </c>
      <c r="AA142" s="2" t="str">
        <f t="shared" si="55"/>
        <v/>
      </c>
      <c r="AB142" s="3" t="str">
        <f t="shared" si="50"/>
        <v/>
      </c>
      <c r="AC142" s="2" t="str">
        <f t="shared" si="56"/>
        <v/>
      </c>
      <c r="AD142" s="2" t="str">
        <f t="shared" si="57"/>
        <v/>
      </c>
      <c r="AE142" s="2"/>
      <c r="AF142" s="2" t="str">
        <f t="shared" si="58"/>
        <v/>
      </c>
      <c r="AG142" s="33" t="s">
        <v>152</v>
      </c>
      <c r="AI142" s="16" t="str">
        <f t="shared" si="59"/>
        <v>　</v>
      </c>
    </row>
    <row r="143" spans="1:35" ht="22.5" customHeight="1" x14ac:dyDescent="0.2">
      <c r="A143" s="34">
        <v>92</v>
      </c>
      <c r="B143" s="12"/>
      <c r="C143" s="12"/>
      <c r="D143" s="12"/>
      <c r="E143" s="7"/>
      <c r="F143" s="7"/>
      <c r="G143" s="226"/>
      <c r="H143" s="227"/>
      <c r="I143" s="13"/>
      <c r="J143" s="14"/>
      <c r="K143" s="14"/>
      <c r="L143" s="14"/>
      <c r="M143" s="15"/>
      <c r="N143" s="11"/>
      <c r="R143" s="2" t="str">
        <f t="shared" si="46"/>
        <v/>
      </c>
      <c r="S143" s="22" t="str">
        <f t="shared" si="51"/>
        <v/>
      </c>
      <c r="T143" s="1" t="str">
        <f t="shared" si="47"/>
        <v/>
      </c>
      <c r="U143" s="1" t="str">
        <f t="shared" si="48"/>
        <v/>
      </c>
      <c r="V143" s="1" t="str">
        <f t="shared" si="49"/>
        <v/>
      </c>
      <c r="W143" s="23" t="str">
        <f t="shared" si="52"/>
        <v/>
      </c>
      <c r="X143" s="2" t="str">
        <f t="shared" si="53"/>
        <v xml:space="preserve"> </v>
      </c>
      <c r="Y143" s="2" t="str">
        <f t="shared" si="54"/>
        <v/>
      </c>
      <c r="Z143" s="2" t="str">
        <f t="shared" si="60"/>
        <v/>
      </c>
      <c r="AA143" s="2" t="str">
        <f t="shared" si="55"/>
        <v/>
      </c>
      <c r="AB143" s="3" t="str">
        <f t="shared" si="50"/>
        <v/>
      </c>
      <c r="AC143" s="2" t="str">
        <f t="shared" si="56"/>
        <v/>
      </c>
      <c r="AD143" s="2" t="str">
        <f t="shared" si="57"/>
        <v/>
      </c>
      <c r="AE143" s="2"/>
      <c r="AF143" s="2" t="str">
        <f t="shared" si="58"/>
        <v/>
      </c>
      <c r="AG143" s="33" t="s">
        <v>152</v>
      </c>
      <c r="AI143" s="16" t="str">
        <f t="shared" si="59"/>
        <v>　</v>
      </c>
    </row>
    <row r="144" spans="1:35" ht="22.5" customHeight="1" x14ac:dyDescent="0.2">
      <c r="A144" s="34">
        <v>93</v>
      </c>
      <c r="B144" s="12"/>
      <c r="C144" s="12"/>
      <c r="D144" s="12"/>
      <c r="E144" s="7"/>
      <c r="F144" s="7"/>
      <c r="G144" s="226"/>
      <c r="H144" s="227"/>
      <c r="I144" s="13"/>
      <c r="J144" s="14"/>
      <c r="K144" s="14"/>
      <c r="L144" s="14"/>
      <c r="M144" s="15"/>
      <c r="N144" s="11"/>
      <c r="R144" s="2" t="str">
        <f t="shared" si="46"/>
        <v/>
      </c>
      <c r="S144" s="22" t="str">
        <f t="shared" si="51"/>
        <v/>
      </c>
      <c r="T144" s="1" t="str">
        <f t="shared" si="47"/>
        <v/>
      </c>
      <c r="U144" s="1" t="str">
        <f t="shared" si="48"/>
        <v/>
      </c>
      <c r="V144" s="1" t="str">
        <f t="shared" si="49"/>
        <v/>
      </c>
      <c r="W144" s="23" t="str">
        <f t="shared" si="52"/>
        <v/>
      </c>
      <c r="X144" s="2" t="str">
        <f t="shared" si="53"/>
        <v xml:space="preserve"> </v>
      </c>
      <c r="Y144" s="2" t="str">
        <f t="shared" si="54"/>
        <v/>
      </c>
      <c r="Z144" s="2" t="str">
        <f t="shared" si="60"/>
        <v/>
      </c>
      <c r="AA144" s="2" t="str">
        <f t="shared" si="55"/>
        <v/>
      </c>
      <c r="AB144" s="3" t="str">
        <f t="shared" si="50"/>
        <v/>
      </c>
      <c r="AC144" s="2" t="str">
        <f t="shared" si="56"/>
        <v/>
      </c>
      <c r="AD144" s="2" t="str">
        <f t="shared" si="57"/>
        <v/>
      </c>
      <c r="AE144" s="2"/>
      <c r="AF144" s="2" t="str">
        <f t="shared" si="58"/>
        <v/>
      </c>
      <c r="AG144" s="33" t="s">
        <v>152</v>
      </c>
      <c r="AI144" s="16" t="str">
        <f t="shared" si="59"/>
        <v>　</v>
      </c>
    </row>
    <row r="145" spans="1:35" ht="22.5" customHeight="1" x14ac:dyDescent="0.2">
      <c r="A145" s="34">
        <v>94</v>
      </c>
      <c r="B145" s="12"/>
      <c r="C145" s="12"/>
      <c r="D145" s="12"/>
      <c r="E145" s="7"/>
      <c r="F145" s="7"/>
      <c r="G145" s="226"/>
      <c r="H145" s="227"/>
      <c r="I145" s="13"/>
      <c r="J145" s="14"/>
      <c r="K145" s="14"/>
      <c r="L145" s="14"/>
      <c r="M145" s="15"/>
      <c r="N145" s="11"/>
      <c r="R145" s="2" t="str">
        <f t="shared" si="46"/>
        <v/>
      </c>
      <c r="S145" s="22" t="str">
        <f t="shared" si="51"/>
        <v/>
      </c>
      <c r="T145" s="1" t="str">
        <f t="shared" si="47"/>
        <v/>
      </c>
      <c r="U145" s="1" t="str">
        <f t="shared" si="48"/>
        <v/>
      </c>
      <c r="V145" s="1" t="str">
        <f t="shared" si="49"/>
        <v/>
      </c>
      <c r="W145" s="23" t="str">
        <f t="shared" si="52"/>
        <v/>
      </c>
      <c r="X145" s="2" t="str">
        <f t="shared" si="53"/>
        <v xml:space="preserve"> </v>
      </c>
      <c r="Y145" s="2" t="str">
        <f t="shared" si="54"/>
        <v/>
      </c>
      <c r="Z145" s="2" t="str">
        <f t="shared" si="60"/>
        <v/>
      </c>
      <c r="AA145" s="2" t="str">
        <f t="shared" si="55"/>
        <v/>
      </c>
      <c r="AB145" s="3" t="str">
        <f t="shared" si="50"/>
        <v/>
      </c>
      <c r="AC145" s="2" t="str">
        <f t="shared" si="56"/>
        <v/>
      </c>
      <c r="AD145" s="2" t="str">
        <f t="shared" si="57"/>
        <v/>
      </c>
      <c r="AE145" s="2"/>
      <c r="AF145" s="2" t="str">
        <f t="shared" si="58"/>
        <v/>
      </c>
      <c r="AG145" s="33" t="s">
        <v>152</v>
      </c>
      <c r="AI145" s="16" t="str">
        <f t="shared" si="59"/>
        <v>　</v>
      </c>
    </row>
    <row r="146" spans="1:35" ht="22.5" customHeight="1" x14ac:dyDescent="0.2">
      <c r="A146" s="34">
        <v>95</v>
      </c>
      <c r="B146" s="12"/>
      <c r="C146" s="12"/>
      <c r="D146" s="12"/>
      <c r="E146" s="7"/>
      <c r="F146" s="7"/>
      <c r="G146" s="226"/>
      <c r="H146" s="227"/>
      <c r="I146" s="13"/>
      <c r="J146" s="14"/>
      <c r="K146" s="14"/>
      <c r="L146" s="14"/>
      <c r="M146" s="15"/>
      <c r="N146" s="11"/>
      <c r="R146" s="2" t="str">
        <f t="shared" si="46"/>
        <v/>
      </c>
      <c r="S146" s="22" t="str">
        <f t="shared" si="51"/>
        <v/>
      </c>
      <c r="T146" s="1" t="str">
        <f t="shared" si="47"/>
        <v/>
      </c>
      <c r="U146" s="1" t="str">
        <f t="shared" si="48"/>
        <v/>
      </c>
      <c r="V146" s="1" t="str">
        <f t="shared" si="49"/>
        <v/>
      </c>
      <c r="W146" s="23" t="str">
        <f t="shared" si="52"/>
        <v/>
      </c>
      <c r="X146" s="2" t="str">
        <f t="shared" si="53"/>
        <v xml:space="preserve"> </v>
      </c>
      <c r="Y146" s="2" t="str">
        <f t="shared" si="54"/>
        <v/>
      </c>
      <c r="Z146" s="2" t="str">
        <f t="shared" si="60"/>
        <v/>
      </c>
      <c r="AA146" s="2" t="str">
        <f t="shared" si="55"/>
        <v/>
      </c>
      <c r="AB146" s="3" t="str">
        <f t="shared" si="50"/>
        <v/>
      </c>
      <c r="AC146" s="2" t="str">
        <f t="shared" si="56"/>
        <v/>
      </c>
      <c r="AD146" s="2" t="str">
        <f t="shared" si="57"/>
        <v/>
      </c>
      <c r="AE146" s="2"/>
      <c r="AF146" s="2" t="str">
        <f t="shared" si="58"/>
        <v/>
      </c>
      <c r="AG146" s="33" t="s">
        <v>152</v>
      </c>
      <c r="AI146" s="16" t="str">
        <f t="shared" si="59"/>
        <v>　</v>
      </c>
    </row>
    <row r="147" spans="1:35" ht="22.5" customHeight="1" x14ac:dyDescent="0.2">
      <c r="A147" s="34">
        <v>96</v>
      </c>
      <c r="B147" s="12"/>
      <c r="C147" s="12"/>
      <c r="D147" s="12"/>
      <c r="E147" s="7"/>
      <c r="F147" s="7"/>
      <c r="G147" s="226"/>
      <c r="H147" s="227"/>
      <c r="I147" s="13"/>
      <c r="J147" s="14"/>
      <c r="K147" s="14"/>
      <c r="L147" s="14"/>
      <c r="M147" s="15"/>
      <c r="N147" s="11"/>
      <c r="R147" s="2" t="str">
        <f t="shared" si="46"/>
        <v/>
      </c>
      <c r="S147" s="22" t="str">
        <f t="shared" si="51"/>
        <v/>
      </c>
      <c r="T147" s="1" t="str">
        <f t="shared" si="47"/>
        <v/>
      </c>
      <c r="U147" s="1" t="str">
        <f t="shared" si="48"/>
        <v/>
      </c>
      <c r="V147" s="1" t="str">
        <f t="shared" si="49"/>
        <v/>
      </c>
      <c r="W147" s="23" t="str">
        <f t="shared" si="52"/>
        <v/>
      </c>
      <c r="X147" s="2" t="str">
        <f t="shared" si="53"/>
        <v xml:space="preserve"> </v>
      </c>
      <c r="Y147" s="2" t="str">
        <f t="shared" si="54"/>
        <v/>
      </c>
      <c r="Z147" s="2" t="str">
        <f t="shared" si="60"/>
        <v/>
      </c>
      <c r="AA147" s="2" t="str">
        <f t="shared" si="55"/>
        <v/>
      </c>
      <c r="AB147" s="3" t="str">
        <f t="shared" si="50"/>
        <v/>
      </c>
      <c r="AC147" s="2" t="str">
        <f t="shared" si="56"/>
        <v/>
      </c>
      <c r="AD147" s="2" t="str">
        <f t="shared" si="57"/>
        <v/>
      </c>
      <c r="AE147" s="2"/>
      <c r="AF147" s="2" t="str">
        <f t="shared" si="58"/>
        <v/>
      </c>
      <c r="AG147" s="33" t="s">
        <v>152</v>
      </c>
      <c r="AI147" s="16" t="str">
        <f t="shared" si="59"/>
        <v>　</v>
      </c>
    </row>
    <row r="148" spans="1:35" ht="22.5" customHeight="1" x14ac:dyDescent="0.2">
      <c r="A148" s="34">
        <v>97</v>
      </c>
      <c r="B148" s="12"/>
      <c r="C148" s="12"/>
      <c r="D148" s="12"/>
      <c r="E148" s="7"/>
      <c r="F148" s="7"/>
      <c r="G148" s="226"/>
      <c r="H148" s="227"/>
      <c r="I148" s="13"/>
      <c r="J148" s="14"/>
      <c r="K148" s="14"/>
      <c r="L148" s="14"/>
      <c r="M148" s="15"/>
      <c r="N148" s="11"/>
      <c r="R148" s="2" t="str">
        <f t="shared" si="46"/>
        <v/>
      </c>
      <c r="S148" s="22" t="str">
        <f t="shared" si="51"/>
        <v/>
      </c>
      <c r="T148" s="1" t="str">
        <f t="shared" si="47"/>
        <v/>
      </c>
      <c r="U148" s="1" t="str">
        <f t="shared" si="48"/>
        <v/>
      </c>
      <c r="V148" s="1" t="str">
        <f t="shared" si="49"/>
        <v/>
      </c>
      <c r="W148" s="23" t="str">
        <f t="shared" si="52"/>
        <v/>
      </c>
      <c r="X148" s="2" t="str">
        <f t="shared" si="53"/>
        <v xml:space="preserve"> </v>
      </c>
      <c r="Y148" s="2" t="str">
        <f t="shared" si="54"/>
        <v/>
      </c>
      <c r="Z148" s="2" t="str">
        <f t="shared" si="60"/>
        <v/>
      </c>
      <c r="AA148" s="2" t="str">
        <f t="shared" si="55"/>
        <v/>
      </c>
      <c r="AB148" s="3" t="str">
        <f t="shared" si="50"/>
        <v/>
      </c>
      <c r="AC148" s="2" t="str">
        <f t="shared" si="56"/>
        <v/>
      </c>
      <c r="AD148" s="2" t="str">
        <f t="shared" si="57"/>
        <v/>
      </c>
      <c r="AE148" s="2"/>
      <c r="AF148" s="2" t="str">
        <f t="shared" si="58"/>
        <v/>
      </c>
      <c r="AG148" s="33" t="s">
        <v>152</v>
      </c>
      <c r="AI148" s="16" t="str">
        <f t="shared" si="59"/>
        <v>　</v>
      </c>
    </row>
    <row r="149" spans="1:35" ht="22.5" customHeight="1" x14ac:dyDescent="0.2">
      <c r="A149" s="34">
        <v>98</v>
      </c>
      <c r="B149" s="12"/>
      <c r="C149" s="12"/>
      <c r="D149" s="12"/>
      <c r="E149" s="7"/>
      <c r="F149" s="7"/>
      <c r="G149" s="226"/>
      <c r="H149" s="227"/>
      <c r="I149" s="13"/>
      <c r="J149" s="14"/>
      <c r="K149" s="14"/>
      <c r="L149" s="14"/>
      <c r="M149" s="15"/>
      <c r="N149" s="11"/>
      <c r="R149" s="2" t="str">
        <f t="shared" si="46"/>
        <v/>
      </c>
      <c r="S149" s="22" t="str">
        <f t="shared" si="51"/>
        <v/>
      </c>
      <c r="T149" s="1" t="str">
        <f t="shared" si="47"/>
        <v/>
      </c>
      <c r="U149" s="1" t="str">
        <f t="shared" si="48"/>
        <v/>
      </c>
      <c r="V149" s="1" t="str">
        <f t="shared" si="49"/>
        <v/>
      </c>
      <c r="W149" s="23" t="str">
        <f t="shared" si="52"/>
        <v/>
      </c>
      <c r="X149" s="2" t="str">
        <f t="shared" si="53"/>
        <v xml:space="preserve"> </v>
      </c>
      <c r="Y149" s="2" t="str">
        <f t="shared" si="54"/>
        <v/>
      </c>
      <c r="Z149" s="2" t="str">
        <f t="shared" si="60"/>
        <v/>
      </c>
      <c r="AA149" s="2" t="str">
        <f t="shared" si="55"/>
        <v/>
      </c>
      <c r="AB149" s="3" t="str">
        <f t="shared" si="50"/>
        <v/>
      </c>
      <c r="AC149" s="2" t="str">
        <f t="shared" si="56"/>
        <v/>
      </c>
      <c r="AD149" s="2" t="str">
        <f t="shared" si="57"/>
        <v/>
      </c>
      <c r="AE149" s="2"/>
      <c r="AF149" s="2" t="str">
        <f t="shared" si="58"/>
        <v/>
      </c>
      <c r="AG149" s="33" t="s">
        <v>152</v>
      </c>
      <c r="AI149" s="16" t="str">
        <f t="shared" si="59"/>
        <v>　</v>
      </c>
    </row>
    <row r="150" spans="1:35" ht="22.5" customHeight="1" x14ac:dyDescent="0.2">
      <c r="A150" s="34">
        <v>99</v>
      </c>
      <c r="B150" s="12"/>
      <c r="C150" s="12"/>
      <c r="D150" s="12"/>
      <c r="E150" s="7"/>
      <c r="F150" s="7"/>
      <c r="G150" s="226"/>
      <c r="H150" s="227"/>
      <c r="I150" s="13"/>
      <c r="J150" s="14"/>
      <c r="K150" s="14"/>
      <c r="L150" s="14"/>
      <c r="M150" s="15"/>
      <c r="N150" s="11"/>
      <c r="R150" s="2" t="str">
        <f t="shared" si="46"/>
        <v/>
      </c>
      <c r="S150" s="22" t="str">
        <f t="shared" si="51"/>
        <v/>
      </c>
      <c r="T150" s="1" t="str">
        <f t="shared" si="47"/>
        <v/>
      </c>
      <c r="U150" s="1" t="str">
        <f t="shared" si="48"/>
        <v/>
      </c>
      <c r="V150" s="1" t="str">
        <f t="shared" si="49"/>
        <v/>
      </c>
      <c r="W150" s="23" t="str">
        <f t="shared" si="52"/>
        <v/>
      </c>
      <c r="X150" s="2" t="str">
        <f t="shared" si="53"/>
        <v xml:space="preserve"> </v>
      </c>
      <c r="Y150" s="2" t="str">
        <f t="shared" si="54"/>
        <v/>
      </c>
      <c r="Z150" s="2" t="str">
        <f t="shared" si="60"/>
        <v/>
      </c>
      <c r="AA150" s="2" t="str">
        <f t="shared" si="55"/>
        <v/>
      </c>
      <c r="AB150" s="3" t="str">
        <f t="shared" si="50"/>
        <v/>
      </c>
      <c r="AC150" s="2" t="str">
        <f t="shared" si="56"/>
        <v/>
      </c>
      <c r="AD150" s="2" t="str">
        <f t="shared" si="57"/>
        <v/>
      </c>
      <c r="AE150" s="2"/>
      <c r="AF150" s="2" t="str">
        <f t="shared" si="58"/>
        <v/>
      </c>
      <c r="AG150" s="33" t="s">
        <v>152</v>
      </c>
      <c r="AI150" s="16" t="str">
        <f t="shared" si="59"/>
        <v>　</v>
      </c>
    </row>
    <row r="151" spans="1:35" ht="22.5" customHeight="1" x14ac:dyDescent="0.2">
      <c r="A151" s="44">
        <v>100</v>
      </c>
      <c r="B151" s="12"/>
      <c r="C151" s="12"/>
      <c r="D151" s="12"/>
      <c r="E151" s="7"/>
      <c r="F151" s="7"/>
      <c r="G151" s="226"/>
      <c r="H151" s="227"/>
      <c r="I151" s="13"/>
      <c r="J151" s="14"/>
      <c r="K151" s="14"/>
      <c r="L151" s="14"/>
      <c r="M151" s="15"/>
      <c r="N151" s="11"/>
      <c r="R151" s="2" t="str">
        <f t="shared" si="46"/>
        <v/>
      </c>
      <c r="S151" s="22" t="str">
        <f t="shared" si="51"/>
        <v/>
      </c>
      <c r="T151" s="1" t="str">
        <f t="shared" si="47"/>
        <v/>
      </c>
      <c r="U151" s="1" t="str">
        <f t="shared" si="48"/>
        <v/>
      </c>
      <c r="V151" s="1" t="str">
        <f t="shared" si="49"/>
        <v/>
      </c>
      <c r="W151" s="23" t="str">
        <f t="shared" si="52"/>
        <v/>
      </c>
      <c r="X151" s="2" t="str">
        <f t="shared" si="53"/>
        <v xml:space="preserve"> </v>
      </c>
      <c r="Y151" s="2" t="str">
        <f t="shared" si="54"/>
        <v/>
      </c>
      <c r="Z151" s="2" t="str">
        <f t="shared" si="60"/>
        <v/>
      </c>
      <c r="AA151" s="2" t="str">
        <f t="shared" si="55"/>
        <v/>
      </c>
      <c r="AB151" s="3" t="str">
        <f t="shared" si="50"/>
        <v/>
      </c>
      <c r="AC151" s="2" t="str">
        <f t="shared" si="56"/>
        <v/>
      </c>
      <c r="AD151" s="2" t="str">
        <f t="shared" si="57"/>
        <v/>
      </c>
      <c r="AE151" s="2"/>
      <c r="AF151" s="2" t="str">
        <f t="shared" si="58"/>
        <v/>
      </c>
      <c r="AG151" s="33" t="s">
        <v>152</v>
      </c>
      <c r="AI151" s="16" t="str">
        <f t="shared" si="59"/>
        <v>　</v>
      </c>
    </row>
    <row r="152" spans="1:35" ht="22.5" customHeight="1" x14ac:dyDescent="0.2">
      <c r="A152" s="36"/>
      <c r="B152" s="37"/>
      <c r="C152" s="37"/>
      <c r="D152" s="37"/>
      <c r="E152" s="37"/>
      <c r="F152" s="37"/>
      <c r="G152" s="38" t="s">
        <v>14</v>
      </c>
      <c r="H152" s="233">
        <f>$H$32</f>
        <v>0</v>
      </c>
      <c r="I152" s="233"/>
      <c r="J152" s="233"/>
      <c r="K152" s="233"/>
      <c r="L152" s="233"/>
      <c r="M152" s="233"/>
      <c r="N152" s="39" t="s">
        <v>13</v>
      </c>
    </row>
    <row r="153" spans="1:35" ht="7.5" customHeight="1" x14ac:dyDescent="0.2">
      <c r="A153" s="27"/>
      <c r="B153" s="27"/>
      <c r="C153" s="27"/>
      <c r="D153" s="27"/>
      <c r="E153" s="27"/>
      <c r="F153" s="27"/>
      <c r="G153" s="40"/>
      <c r="H153" s="41"/>
      <c r="I153" s="41"/>
      <c r="J153" s="41"/>
      <c r="K153" s="41"/>
      <c r="L153" s="41"/>
      <c r="M153" s="41"/>
      <c r="N153" s="42"/>
    </row>
    <row r="154" spans="1:35" ht="22.5" customHeight="1" x14ac:dyDescent="0.2">
      <c r="A154" s="223" t="s">
        <v>227</v>
      </c>
      <c r="B154" s="223"/>
      <c r="C154" s="223"/>
      <c r="D154" s="223"/>
      <c r="E154" s="223"/>
      <c r="F154" s="223"/>
      <c r="G154" s="223"/>
      <c r="H154" s="223"/>
      <c r="I154" s="223"/>
      <c r="J154" s="223"/>
      <c r="K154" s="223"/>
      <c r="L154" s="223"/>
      <c r="M154" s="223"/>
      <c r="N154" s="223"/>
    </row>
    <row r="155" spans="1:35" ht="7.5" customHeight="1" x14ac:dyDescent="0.2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</row>
    <row r="156" spans="1:35" x14ac:dyDescent="0.2">
      <c r="A156" s="27"/>
      <c r="B156" s="27"/>
      <c r="C156" s="27" t="s">
        <v>15</v>
      </c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</row>
    <row r="157" spans="1:35" x14ac:dyDescent="0.2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</row>
    <row r="158" spans="1:35" x14ac:dyDescent="0.2">
      <c r="A158" s="27"/>
      <c r="B158" s="27"/>
      <c r="C158" s="232" t="str">
        <f>$C$38</f>
        <v>年　　月　　日</v>
      </c>
      <c r="D158" s="232"/>
      <c r="E158" s="27"/>
      <c r="F158" s="27"/>
      <c r="G158" s="27"/>
      <c r="H158" s="27"/>
      <c r="I158" s="27"/>
      <c r="J158" s="27"/>
      <c r="K158" s="27"/>
      <c r="L158" s="27"/>
      <c r="M158" s="27"/>
      <c r="N158" s="27"/>
    </row>
    <row r="159" spans="1:35" ht="22.5" customHeight="1" x14ac:dyDescent="0.2">
      <c r="A159" s="27"/>
      <c r="B159" s="27"/>
      <c r="C159" s="27"/>
      <c r="D159" s="27"/>
      <c r="E159" s="27"/>
      <c r="F159" s="234">
        <f>$F$39</f>
        <v>0</v>
      </c>
      <c r="G159" s="234"/>
      <c r="H159" s="234"/>
      <c r="I159" s="234"/>
      <c r="J159" s="234"/>
      <c r="K159" s="234"/>
      <c r="L159" s="234"/>
      <c r="M159" s="234"/>
      <c r="N159" s="27"/>
    </row>
    <row r="160" spans="1:35" ht="22.5" customHeight="1" x14ac:dyDescent="0.2">
      <c r="A160" s="27"/>
      <c r="B160" s="27"/>
      <c r="C160" s="27"/>
      <c r="D160" s="27"/>
      <c r="E160" s="27"/>
      <c r="F160" s="27"/>
      <c r="G160" s="43" t="s">
        <v>17</v>
      </c>
      <c r="H160" s="223">
        <f>$H$40</f>
        <v>0</v>
      </c>
      <c r="I160" s="223"/>
      <c r="J160" s="223"/>
      <c r="K160" s="223"/>
      <c r="L160" s="223"/>
      <c r="M160" s="42" t="s">
        <v>13</v>
      </c>
      <c r="N160" s="27"/>
    </row>
    <row r="161" spans="1:14" x14ac:dyDescent="0.2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</row>
    <row r="201" spans="5:34" x14ac:dyDescent="0.2"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5"/>
      <c r="AG201" s="4"/>
      <c r="AH201" s="46"/>
    </row>
    <row r="202" spans="5:34" x14ac:dyDescent="0.2"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5"/>
      <c r="AG202" s="4"/>
      <c r="AH202" s="46"/>
    </row>
    <row r="203" spans="5:34" x14ac:dyDescent="0.2"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5"/>
      <c r="AG203" s="4"/>
      <c r="AH203" s="46"/>
    </row>
    <row r="204" spans="5:34" x14ac:dyDescent="0.2"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5"/>
      <c r="AG204" s="4"/>
      <c r="AH204" s="46"/>
    </row>
    <row r="205" spans="5:34" x14ac:dyDescent="0.2"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5"/>
      <c r="AG205" s="4"/>
      <c r="AH205" s="46"/>
    </row>
    <row r="206" spans="5:34" x14ac:dyDescent="0.2"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5"/>
      <c r="AG206" s="4"/>
      <c r="AH206" s="46"/>
    </row>
    <row r="207" spans="5:34" x14ac:dyDescent="0.2"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5"/>
      <c r="AG207" s="4"/>
      <c r="AH207" s="46"/>
    </row>
    <row r="208" spans="5:34" x14ac:dyDescent="0.2"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5"/>
      <c r="AG208" s="4"/>
      <c r="AH208" s="46"/>
    </row>
    <row r="209" spans="5:34" x14ac:dyDescent="0.2"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5"/>
      <c r="AG209" s="4"/>
      <c r="AH209" s="46"/>
    </row>
    <row r="210" spans="5:34" x14ac:dyDescent="0.2"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5"/>
      <c r="AG210" s="4"/>
      <c r="AH210" s="46"/>
    </row>
    <row r="211" spans="5:34" x14ac:dyDescent="0.2"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5"/>
      <c r="AG211" s="4"/>
      <c r="AH211" s="46"/>
    </row>
    <row r="212" spans="5:34" x14ac:dyDescent="0.2"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5"/>
      <c r="AG212" s="4"/>
      <c r="AH212" s="46"/>
    </row>
    <row r="213" spans="5:34" x14ac:dyDescent="0.2"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5"/>
      <c r="AG213" s="4"/>
      <c r="AH213" s="46"/>
    </row>
    <row r="214" spans="5:34" x14ac:dyDescent="0.2"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5"/>
      <c r="AG214" s="4"/>
      <c r="AH214" s="46"/>
    </row>
    <row r="215" spans="5:34" x14ac:dyDescent="0.2"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5"/>
      <c r="AG215" s="4"/>
      <c r="AH215" s="46"/>
    </row>
    <row r="216" spans="5:34" x14ac:dyDescent="0.2"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5"/>
      <c r="AG216" s="4"/>
      <c r="AH216" s="46"/>
    </row>
    <row r="217" spans="5:34" x14ac:dyDescent="0.2"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5"/>
      <c r="AG217" s="4"/>
      <c r="AH217" s="46"/>
    </row>
    <row r="218" spans="5:34" x14ac:dyDescent="0.2"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5"/>
      <c r="AG218" s="4"/>
      <c r="AH218" s="46"/>
    </row>
    <row r="219" spans="5:34" x14ac:dyDescent="0.2"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5"/>
      <c r="AG219" s="4"/>
      <c r="AH219" s="46"/>
    </row>
    <row r="220" spans="5:34" x14ac:dyDescent="0.2"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5"/>
      <c r="AG220" s="4"/>
      <c r="AH220" s="46"/>
    </row>
    <row r="221" spans="5:34" x14ac:dyDescent="0.2"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5"/>
      <c r="AG221" s="4"/>
      <c r="AH221" s="46"/>
    </row>
    <row r="222" spans="5:34" x14ac:dyDescent="0.2"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5"/>
      <c r="AG222" s="4"/>
      <c r="AH222" s="46"/>
    </row>
    <row r="223" spans="5:34" x14ac:dyDescent="0.2"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5"/>
      <c r="AG223" s="4"/>
      <c r="AH223" s="46"/>
    </row>
    <row r="224" spans="5:34" x14ac:dyDescent="0.2"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5"/>
      <c r="AG224" s="4"/>
      <c r="AH224" s="46"/>
    </row>
    <row r="225" spans="3:34" x14ac:dyDescent="0.2"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5"/>
      <c r="AG225" s="4"/>
      <c r="AH225" s="46"/>
    </row>
    <row r="226" spans="3:34" x14ac:dyDescent="0.2"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5"/>
      <c r="AG226" s="4"/>
      <c r="AH226" s="46"/>
    </row>
    <row r="227" spans="3:34" x14ac:dyDescent="0.2"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5"/>
      <c r="AG227" s="4"/>
      <c r="AH227" s="46"/>
    </row>
    <row r="228" spans="3:34" x14ac:dyDescent="0.2"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5"/>
      <c r="AG228" s="4"/>
      <c r="AH228" s="46"/>
    </row>
    <row r="229" spans="3:34" x14ac:dyDescent="0.2"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5"/>
      <c r="AG229" s="4"/>
      <c r="AH229" s="46"/>
    </row>
    <row r="230" spans="3:34" x14ac:dyDescent="0.2"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5"/>
      <c r="AG230" s="4"/>
      <c r="AH230" s="46"/>
    </row>
    <row r="231" spans="3:34" x14ac:dyDescent="0.2"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5"/>
      <c r="AG231" s="4"/>
      <c r="AH231" s="46"/>
    </row>
    <row r="232" spans="3:34" x14ac:dyDescent="0.2"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5"/>
      <c r="AG232" s="4"/>
      <c r="AH232" s="46"/>
    </row>
    <row r="233" spans="3:34" x14ac:dyDescent="0.2"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16"/>
      <c r="Q233" s="16"/>
      <c r="R233" s="4"/>
      <c r="S233" s="45"/>
      <c r="AG233" s="4"/>
      <c r="AH233" s="46"/>
    </row>
    <row r="234" spans="3:34" x14ac:dyDescent="0.2"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16"/>
      <c r="Q234" s="16"/>
      <c r="R234" s="4"/>
      <c r="S234" s="45"/>
      <c r="AG234" s="4"/>
      <c r="AH234" s="46"/>
    </row>
    <row r="235" spans="3:34" x14ac:dyDescent="0.2">
      <c r="E235" s="4"/>
      <c r="F235" s="4"/>
      <c r="G235" s="93"/>
      <c r="H235" s="4"/>
      <c r="I235" s="4"/>
      <c r="J235" s="4"/>
      <c r="K235" s="4"/>
      <c r="L235" s="4"/>
      <c r="M235" s="4"/>
      <c r="N235" s="4"/>
      <c r="O235" s="4"/>
      <c r="P235" s="16"/>
      <c r="Q235" s="16"/>
      <c r="R235" s="4"/>
      <c r="S235" s="45"/>
      <c r="AG235" s="4"/>
      <c r="AH235" s="46"/>
    </row>
    <row r="236" spans="3:34" x14ac:dyDescent="0.2"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16"/>
      <c r="Q236" s="16"/>
      <c r="R236" s="4"/>
      <c r="S236" s="45"/>
      <c r="AG236" s="4"/>
      <c r="AH236" s="46"/>
    </row>
    <row r="237" spans="3:34" x14ac:dyDescent="0.2">
      <c r="C237" s="47"/>
      <c r="D237" s="48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16"/>
      <c r="Q237" s="16"/>
      <c r="R237" s="4"/>
      <c r="S237" s="45"/>
      <c r="AG237" s="4"/>
      <c r="AH237" s="46"/>
    </row>
    <row r="238" spans="3:34" x14ac:dyDescent="0.2">
      <c r="C238" s="47"/>
      <c r="D238" s="48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16"/>
      <c r="Q238" s="16"/>
      <c r="R238" s="4"/>
      <c r="S238" s="45"/>
      <c r="AG238" s="4"/>
      <c r="AH238" s="46"/>
    </row>
    <row r="239" spans="3:34" x14ac:dyDescent="0.2">
      <c r="C239" s="47"/>
      <c r="D239" s="48"/>
      <c r="E239" s="4"/>
      <c r="F239" s="4"/>
      <c r="G239" s="16"/>
      <c r="H239" s="4"/>
      <c r="I239" s="4"/>
      <c r="J239" s="4"/>
      <c r="K239" s="4"/>
      <c r="L239" s="4"/>
      <c r="M239" s="4"/>
      <c r="N239" s="4"/>
      <c r="O239" s="4"/>
      <c r="P239" s="16"/>
      <c r="Q239" s="16"/>
      <c r="R239" s="4"/>
      <c r="S239" s="45"/>
      <c r="AG239" s="4"/>
      <c r="AH239" s="46"/>
    </row>
    <row r="240" spans="3:34" x14ac:dyDescent="0.2">
      <c r="C240" s="47"/>
      <c r="D240" s="48"/>
      <c r="E240" s="4"/>
      <c r="F240" s="4"/>
      <c r="G240" s="16"/>
      <c r="H240" s="4"/>
      <c r="I240" s="4"/>
      <c r="J240" s="4"/>
      <c r="K240" s="4"/>
      <c r="L240" s="4"/>
      <c r="M240" s="4"/>
      <c r="N240" s="4"/>
      <c r="O240" s="4"/>
      <c r="P240" s="16"/>
      <c r="Q240" s="16"/>
      <c r="R240" s="4"/>
      <c r="S240" s="45"/>
      <c r="AG240" s="4"/>
      <c r="AH240" s="46"/>
    </row>
    <row r="241" spans="1:34" x14ac:dyDescent="0.2">
      <c r="C241" s="47"/>
      <c r="D241" s="48"/>
      <c r="E241" s="4"/>
      <c r="F241" s="4"/>
      <c r="G241" s="16"/>
      <c r="H241" s="4"/>
      <c r="I241" s="4"/>
      <c r="J241" s="4"/>
      <c r="K241" s="4"/>
      <c r="L241" s="4"/>
      <c r="M241" s="4"/>
      <c r="N241" s="4"/>
      <c r="O241" s="4"/>
      <c r="P241" s="16"/>
      <c r="Q241" s="16"/>
      <c r="R241" s="4"/>
      <c r="S241" s="45"/>
      <c r="AG241" s="4"/>
      <c r="AH241" s="46"/>
    </row>
    <row r="242" spans="1:34" x14ac:dyDescent="0.2">
      <c r="C242" s="47"/>
      <c r="D242" s="48"/>
      <c r="E242" s="4"/>
      <c r="F242" s="4"/>
      <c r="G242" s="16"/>
      <c r="H242" s="4"/>
      <c r="I242" s="4"/>
      <c r="J242" s="4"/>
      <c r="K242" s="4"/>
      <c r="L242" s="4"/>
      <c r="M242" s="4"/>
      <c r="N242" s="4"/>
      <c r="O242" s="4"/>
      <c r="P242" s="16"/>
      <c r="Q242" s="16"/>
      <c r="R242" s="4"/>
      <c r="S242" s="45"/>
      <c r="AG242" s="4"/>
      <c r="AH242" s="46"/>
    </row>
    <row r="243" spans="1:34" x14ac:dyDescent="0.2">
      <c r="C243" s="47"/>
      <c r="D243" s="48"/>
      <c r="E243" s="4"/>
      <c r="F243" s="4"/>
      <c r="G243" s="16"/>
      <c r="L243" s="4"/>
      <c r="M243" s="4"/>
      <c r="N243" s="4"/>
      <c r="O243" s="4"/>
      <c r="P243" s="16"/>
      <c r="Q243" s="16"/>
      <c r="R243" s="4"/>
      <c r="S243" s="45"/>
      <c r="AG243" s="4"/>
      <c r="AH243" s="46"/>
    </row>
    <row r="244" spans="1:34" x14ac:dyDescent="0.2">
      <c r="A244" s="16"/>
      <c r="B244" s="16"/>
      <c r="C244" s="4"/>
      <c r="D244" s="48"/>
      <c r="E244" s="4"/>
      <c r="F244" s="4"/>
      <c r="G244" s="16"/>
      <c r="L244" s="4"/>
      <c r="M244" s="4"/>
      <c r="N244" s="4"/>
      <c r="O244" s="4"/>
      <c r="P244" s="16"/>
      <c r="Q244" s="16"/>
      <c r="R244" s="4"/>
      <c r="S244" s="45"/>
      <c r="AG244" s="4"/>
      <c r="AH244" s="46"/>
    </row>
    <row r="245" spans="1:34" x14ac:dyDescent="0.2">
      <c r="A245" s="16"/>
      <c r="B245" s="16"/>
      <c r="C245" s="4"/>
      <c r="D245" s="48"/>
      <c r="E245" s="4"/>
      <c r="F245" s="4"/>
      <c r="G245" s="16"/>
      <c r="L245" s="4"/>
      <c r="M245" s="4"/>
      <c r="N245" s="4"/>
      <c r="O245" s="4"/>
      <c r="P245" s="16"/>
      <c r="Q245" s="16"/>
      <c r="R245" s="4"/>
      <c r="S245" s="45"/>
      <c r="AG245" s="4"/>
      <c r="AH245" s="46"/>
    </row>
    <row r="246" spans="1:34" x14ac:dyDescent="0.2">
      <c r="A246" s="16"/>
      <c r="B246" s="16"/>
      <c r="C246" s="4"/>
      <c r="D246" s="48"/>
      <c r="E246" s="4"/>
      <c r="F246" s="4"/>
      <c r="L246" s="4"/>
      <c r="M246" s="4"/>
      <c r="N246" s="4"/>
      <c r="O246" s="4"/>
      <c r="P246" s="16"/>
      <c r="Q246" s="16"/>
      <c r="R246" s="4"/>
      <c r="S246" s="45"/>
      <c r="AG246" s="4"/>
      <c r="AH246" s="46"/>
    </row>
    <row r="247" spans="1:34" x14ac:dyDescent="0.2">
      <c r="A247" s="16"/>
      <c r="B247" s="16"/>
      <c r="C247" s="47"/>
      <c r="D247" s="48"/>
      <c r="E247" s="4"/>
      <c r="F247" s="4"/>
      <c r="L247" s="4"/>
      <c r="M247" s="4"/>
      <c r="N247" s="4"/>
      <c r="O247" s="4"/>
      <c r="R247" s="4"/>
      <c r="S247" s="45"/>
      <c r="AG247" s="4"/>
      <c r="AH247" s="46"/>
    </row>
    <row r="248" spans="1:34" x14ac:dyDescent="0.2">
      <c r="A248" s="16"/>
      <c r="B248" s="16"/>
      <c r="C248" s="47"/>
      <c r="D248" s="48"/>
      <c r="E248" s="4"/>
      <c r="F248" s="4"/>
      <c r="L248" s="4"/>
      <c r="M248" s="4"/>
      <c r="N248" s="4"/>
      <c r="O248" s="4"/>
      <c r="R248" s="4"/>
      <c r="S248" s="45"/>
      <c r="AG248" s="4"/>
      <c r="AH248" s="46"/>
    </row>
    <row r="249" spans="1:34" x14ac:dyDescent="0.2">
      <c r="A249" s="16"/>
      <c r="B249" s="16"/>
      <c r="C249" s="4"/>
      <c r="D249" s="48"/>
      <c r="E249" s="4"/>
      <c r="F249" s="16"/>
      <c r="L249" s="4"/>
      <c r="M249" s="4"/>
      <c r="N249" s="4"/>
      <c r="O249" s="4"/>
      <c r="R249" s="4"/>
      <c r="S249" s="45"/>
    </row>
    <row r="250" spans="1:34" s="16" customFormat="1" x14ac:dyDescent="0.2">
      <c r="C250" s="47"/>
      <c r="D250" s="48"/>
      <c r="E250" s="4"/>
      <c r="G250" s="19"/>
      <c r="L250" s="4"/>
      <c r="M250" s="4"/>
      <c r="N250" s="4"/>
      <c r="O250" s="4"/>
      <c r="P250" s="19"/>
      <c r="Q250" s="19"/>
      <c r="R250" s="4"/>
      <c r="S250" s="45"/>
      <c r="AG250"/>
      <c r="AH250"/>
    </row>
    <row r="251" spans="1:34" s="16" customFormat="1" x14ac:dyDescent="0.2">
      <c r="C251" s="47"/>
      <c r="D251" s="48"/>
      <c r="E251" s="4"/>
      <c r="G251" s="19"/>
      <c r="L251" s="4"/>
      <c r="M251" s="4"/>
      <c r="N251" s="4"/>
      <c r="O251" s="4"/>
      <c r="P251" s="19"/>
      <c r="Q251" s="19"/>
      <c r="R251" s="4"/>
      <c r="S251" s="45"/>
      <c r="AG251"/>
      <c r="AH251"/>
    </row>
    <row r="252" spans="1:34" s="16" customFormat="1" x14ac:dyDescent="0.2">
      <c r="C252" s="47"/>
      <c r="D252" s="48"/>
      <c r="E252" s="4"/>
      <c r="G252" s="19"/>
      <c r="L252" s="4"/>
      <c r="M252" s="4"/>
      <c r="N252" s="4"/>
      <c r="O252" s="4"/>
      <c r="P252" s="19"/>
      <c r="Q252" s="19"/>
      <c r="R252" s="4"/>
      <c r="S252" s="45"/>
      <c r="AG252"/>
      <c r="AH252"/>
    </row>
    <row r="253" spans="1:34" s="16" customFormat="1" x14ac:dyDescent="0.2">
      <c r="C253" s="47"/>
      <c r="D253" s="48"/>
      <c r="E253" s="4"/>
      <c r="G253" s="19"/>
      <c r="L253" s="4"/>
      <c r="M253" s="4"/>
      <c r="N253" s="4"/>
      <c r="O253" s="4"/>
      <c r="P253" s="19"/>
      <c r="Q253" s="19"/>
      <c r="R253" s="4"/>
      <c r="S253" s="45"/>
      <c r="AG253"/>
      <c r="AH253"/>
    </row>
    <row r="254" spans="1:34" s="16" customFormat="1" x14ac:dyDescent="0.2">
      <c r="C254" s="47"/>
      <c r="D254" s="48"/>
      <c r="E254" s="4"/>
      <c r="G254" s="19"/>
      <c r="L254" s="4"/>
      <c r="M254" s="4"/>
      <c r="N254" s="4"/>
      <c r="O254" s="4"/>
      <c r="P254" s="19"/>
      <c r="Q254" s="19"/>
      <c r="R254" s="4"/>
      <c r="S254" s="45"/>
      <c r="AG254"/>
      <c r="AH254"/>
    </row>
    <row r="255" spans="1:34" s="16" customFormat="1" x14ac:dyDescent="0.2">
      <c r="C255" s="47"/>
      <c r="D255" s="48"/>
      <c r="E255" s="4"/>
      <c r="G255" s="19"/>
      <c r="P255" s="19"/>
      <c r="Q255" s="19"/>
      <c r="S255" s="49"/>
      <c r="AG255"/>
      <c r="AH255"/>
    </row>
    <row r="256" spans="1:34" s="16" customFormat="1" x14ac:dyDescent="0.2">
      <c r="C256" s="47"/>
      <c r="D256" s="48"/>
      <c r="E256" s="4"/>
      <c r="G256" s="19"/>
      <c r="P256" s="19"/>
      <c r="Q256" s="19"/>
      <c r="S256" s="49"/>
      <c r="AG256"/>
      <c r="AH256"/>
    </row>
    <row r="257" spans="1:34" s="16" customFormat="1" x14ac:dyDescent="0.2">
      <c r="C257" s="47"/>
      <c r="D257" s="48"/>
      <c r="E257" s="4"/>
      <c r="G257" s="19"/>
      <c r="P257" s="19"/>
      <c r="Q257" s="19"/>
      <c r="S257" s="49"/>
      <c r="AG257"/>
      <c r="AH257"/>
    </row>
    <row r="258" spans="1:34" s="16" customFormat="1" x14ac:dyDescent="0.2">
      <c r="C258" s="47"/>
      <c r="D258" s="48"/>
      <c r="E258" s="4"/>
      <c r="G258" s="19"/>
      <c r="P258" s="19"/>
      <c r="Q258" s="19"/>
      <c r="S258" s="49"/>
      <c r="AG258"/>
      <c r="AH258"/>
    </row>
    <row r="259" spans="1:34" s="16" customFormat="1" x14ac:dyDescent="0.2">
      <c r="C259" s="47"/>
      <c r="D259" s="48"/>
      <c r="E259" s="4"/>
      <c r="G259" s="19"/>
      <c r="P259" s="19"/>
      <c r="Q259" s="19"/>
      <c r="S259" s="49"/>
      <c r="AG259"/>
      <c r="AH259"/>
    </row>
    <row r="260" spans="1:34" s="16" customFormat="1" x14ac:dyDescent="0.2">
      <c r="C260" s="47"/>
      <c r="D260" s="48"/>
      <c r="E260" s="4"/>
      <c r="G260" s="19"/>
      <c r="P260" s="19"/>
      <c r="Q260" s="19"/>
      <c r="S260" s="49"/>
      <c r="AG260"/>
      <c r="AH260"/>
    </row>
    <row r="261" spans="1:34" s="16" customFormat="1" x14ac:dyDescent="0.2">
      <c r="C261" s="47"/>
      <c r="D261" s="48"/>
      <c r="E261" s="4"/>
      <c r="G261" s="19"/>
      <c r="P261" s="19"/>
      <c r="Q261" s="19"/>
      <c r="S261" s="49"/>
      <c r="AG261"/>
      <c r="AH261"/>
    </row>
    <row r="262" spans="1:34" s="16" customFormat="1" x14ac:dyDescent="0.2">
      <c r="C262" s="47"/>
      <c r="D262" s="48"/>
      <c r="E262" s="4"/>
      <c r="G262" s="19"/>
      <c r="P262" s="19"/>
      <c r="Q262" s="19"/>
      <c r="S262" s="49"/>
      <c r="AG262"/>
      <c r="AH262"/>
    </row>
    <row r="263" spans="1:34" s="16" customFormat="1" x14ac:dyDescent="0.2">
      <c r="A263" s="19"/>
      <c r="B263" s="19"/>
      <c r="C263" s="47"/>
      <c r="D263" s="48"/>
      <c r="E263" s="4"/>
      <c r="F263" s="19"/>
      <c r="G263" s="19"/>
      <c r="P263" s="19"/>
      <c r="Q263" s="19"/>
      <c r="S263" s="49"/>
      <c r="AG263"/>
      <c r="AH263"/>
    </row>
    <row r="264" spans="1:34" s="16" customFormat="1" x14ac:dyDescent="0.2">
      <c r="A264" s="19"/>
      <c r="B264" s="19"/>
      <c r="C264" s="4"/>
      <c r="D264" s="48"/>
      <c r="E264" s="4"/>
      <c r="F264" s="19"/>
      <c r="G264" s="19"/>
      <c r="P264" s="19"/>
      <c r="Q264" s="19"/>
      <c r="S264" s="49"/>
      <c r="AG264"/>
      <c r="AH264"/>
    </row>
    <row r="265" spans="1:34" s="16" customFormat="1" x14ac:dyDescent="0.2">
      <c r="A265" s="19"/>
      <c r="B265" s="19"/>
      <c r="C265" s="47"/>
      <c r="D265" s="48"/>
      <c r="E265" s="4"/>
      <c r="F265" s="19"/>
      <c r="G265" s="19"/>
      <c r="P265" s="19"/>
      <c r="Q265" s="19"/>
      <c r="S265" s="49"/>
      <c r="AG265"/>
      <c r="AH265"/>
    </row>
    <row r="266" spans="1:34" s="16" customFormat="1" x14ac:dyDescent="0.2">
      <c r="A266" s="19"/>
      <c r="B266" s="19"/>
      <c r="C266" s="4"/>
      <c r="D266" s="48"/>
      <c r="E266" s="4"/>
      <c r="F266" s="19"/>
      <c r="G266" s="19"/>
      <c r="P266" s="19"/>
      <c r="Q266" s="19"/>
      <c r="S266" s="49"/>
      <c r="AG266"/>
      <c r="AH266"/>
    </row>
    <row r="267" spans="1:34" s="16" customFormat="1" x14ac:dyDescent="0.2">
      <c r="A267" s="19"/>
      <c r="B267" s="19"/>
      <c r="C267" s="4"/>
      <c r="D267" s="48"/>
      <c r="E267" s="4"/>
      <c r="F267" s="19"/>
      <c r="G267" s="19"/>
      <c r="P267" s="19"/>
      <c r="Q267" s="19"/>
      <c r="S267" s="49"/>
      <c r="AG267"/>
      <c r="AH267"/>
    </row>
    <row r="268" spans="1:34" s="16" customFormat="1" x14ac:dyDescent="0.2">
      <c r="A268" s="19"/>
      <c r="B268" s="19"/>
      <c r="C268" s="4"/>
      <c r="D268" s="48"/>
      <c r="E268" s="4"/>
      <c r="F268" s="19"/>
      <c r="G268" s="19"/>
      <c r="P268" s="19"/>
      <c r="Q268" s="19"/>
      <c r="S268" s="49"/>
      <c r="AG268"/>
      <c r="AH268"/>
    </row>
    <row r="269" spans="1:34" x14ac:dyDescent="0.2">
      <c r="C269" s="4"/>
      <c r="D269" s="48"/>
      <c r="E269" s="4"/>
    </row>
    <row r="270" spans="1:34" x14ac:dyDescent="0.2">
      <c r="C270" s="47"/>
      <c r="D270" s="48"/>
      <c r="E270" s="4"/>
    </row>
    <row r="271" spans="1:34" x14ac:dyDescent="0.2">
      <c r="C271" s="4"/>
      <c r="D271" s="4"/>
      <c r="E271" s="4"/>
    </row>
    <row r="272" spans="1:34" x14ac:dyDescent="0.2">
      <c r="C272" s="4"/>
      <c r="D272" s="4"/>
      <c r="E272" s="4"/>
    </row>
    <row r="273" spans="3:5" x14ac:dyDescent="0.2">
      <c r="C273" s="4"/>
      <c r="D273" s="4"/>
      <c r="E273" s="4"/>
    </row>
    <row r="274" spans="3:5" x14ac:dyDescent="0.2">
      <c r="C274" s="4"/>
      <c r="D274" s="4"/>
      <c r="E274" s="4"/>
    </row>
    <row r="275" spans="3:5" x14ac:dyDescent="0.2">
      <c r="C275" s="4"/>
      <c r="D275" s="4"/>
      <c r="E275" s="4"/>
    </row>
    <row r="276" spans="3:5" x14ac:dyDescent="0.2">
      <c r="C276" s="4"/>
      <c r="D276" s="4"/>
      <c r="E276" s="4"/>
    </row>
    <row r="277" spans="3:5" x14ac:dyDescent="0.2">
      <c r="C277" s="4"/>
      <c r="D277" s="4"/>
      <c r="E277" s="4"/>
    </row>
    <row r="278" spans="3:5" x14ac:dyDescent="0.2">
      <c r="C278" s="4"/>
      <c r="D278" s="4"/>
      <c r="E278" s="4"/>
    </row>
    <row r="279" spans="3:5" x14ac:dyDescent="0.2">
      <c r="C279" s="4"/>
      <c r="D279" s="4"/>
      <c r="E279" s="4"/>
    </row>
    <row r="280" spans="3:5" x14ac:dyDescent="0.2">
      <c r="C280" s="4"/>
      <c r="D280" s="4"/>
      <c r="E280" s="4"/>
    </row>
    <row r="281" spans="3:5" x14ac:dyDescent="0.2">
      <c r="C281" s="4"/>
      <c r="D281" s="4"/>
      <c r="E281" s="4"/>
    </row>
    <row r="282" spans="3:5" x14ac:dyDescent="0.2">
      <c r="C282" s="4"/>
      <c r="D282" s="4"/>
      <c r="E282" s="4"/>
    </row>
    <row r="283" spans="3:5" x14ac:dyDescent="0.2">
      <c r="C283" s="4"/>
      <c r="D283" s="4"/>
      <c r="E283" s="4"/>
    </row>
    <row r="284" spans="3:5" x14ac:dyDescent="0.2">
      <c r="C284" s="4"/>
      <c r="D284" s="4"/>
      <c r="E284" s="4"/>
    </row>
    <row r="285" spans="3:5" x14ac:dyDescent="0.2">
      <c r="C285" s="4"/>
      <c r="D285" s="4"/>
      <c r="E285" s="4"/>
    </row>
    <row r="286" spans="3:5" x14ac:dyDescent="0.2">
      <c r="C286" s="4"/>
      <c r="D286" s="4"/>
      <c r="E286" s="4"/>
    </row>
    <row r="287" spans="3:5" x14ac:dyDescent="0.2">
      <c r="C287" s="4"/>
      <c r="D287" s="4"/>
      <c r="E287" s="4"/>
    </row>
    <row r="288" spans="3:5" x14ac:dyDescent="0.2">
      <c r="C288" s="4"/>
      <c r="D288" s="4"/>
      <c r="E288" s="4"/>
    </row>
    <row r="289" spans="3:5" x14ac:dyDescent="0.2">
      <c r="C289" s="4"/>
      <c r="D289" s="4"/>
      <c r="E289" s="4"/>
    </row>
    <row r="290" spans="3:5" x14ac:dyDescent="0.2">
      <c r="C290" s="4"/>
      <c r="D290" s="4"/>
      <c r="E290" s="4"/>
    </row>
    <row r="291" spans="3:5" x14ac:dyDescent="0.2">
      <c r="C291" s="4"/>
      <c r="D291" s="4"/>
      <c r="E291" s="4"/>
    </row>
    <row r="292" spans="3:5" x14ac:dyDescent="0.2">
      <c r="C292" s="4"/>
      <c r="D292" s="4"/>
      <c r="E292" s="4"/>
    </row>
    <row r="293" spans="3:5" x14ac:dyDescent="0.2">
      <c r="C293" s="4"/>
      <c r="D293" s="4"/>
      <c r="E293" s="4"/>
    </row>
    <row r="294" spans="3:5" x14ac:dyDescent="0.2">
      <c r="C294" s="4"/>
      <c r="D294" s="4"/>
      <c r="E294" s="4"/>
    </row>
    <row r="295" spans="3:5" x14ac:dyDescent="0.2">
      <c r="C295" s="4"/>
      <c r="D295" s="4"/>
      <c r="E295" s="4"/>
    </row>
    <row r="296" spans="3:5" x14ac:dyDescent="0.2">
      <c r="C296" s="4"/>
      <c r="D296" s="4"/>
      <c r="E296" s="4"/>
    </row>
    <row r="297" spans="3:5" x14ac:dyDescent="0.2">
      <c r="C297" s="4"/>
      <c r="D297" s="4"/>
      <c r="E297" s="4"/>
    </row>
    <row r="298" spans="3:5" x14ac:dyDescent="0.2">
      <c r="C298" s="4"/>
      <c r="D298" s="4"/>
      <c r="E298" s="4"/>
    </row>
    <row r="299" spans="3:5" x14ac:dyDescent="0.2">
      <c r="C299" s="4"/>
      <c r="D299" s="4"/>
      <c r="E299" s="4"/>
    </row>
    <row r="300" spans="3:5" x14ac:dyDescent="0.2">
      <c r="C300" s="4"/>
      <c r="D300" s="4"/>
      <c r="E300" s="4"/>
    </row>
    <row r="301" spans="3:5" x14ac:dyDescent="0.2">
      <c r="C301" s="4"/>
      <c r="D301" s="4"/>
      <c r="E301" s="4"/>
    </row>
    <row r="302" spans="3:5" x14ac:dyDescent="0.2">
      <c r="C302" s="4"/>
      <c r="D302" s="4"/>
      <c r="E302" s="4"/>
    </row>
    <row r="303" spans="3:5" x14ac:dyDescent="0.2">
      <c r="C303" s="4"/>
      <c r="D303" s="4"/>
      <c r="E303" s="4"/>
    </row>
    <row r="304" spans="3:5" x14ac:dyDescent="0.2">
      <c r="C304" s="4"/>
      <c r="D304" s="4"/>
      <c r="E304" s="4"/>
    </row>
    <row r="305" spans="3:5" x14ac:dyDescent="0.2">
      <c r="C305" s="4"/>
      <c r="D305" s="4"/>
      <c r="E305" s="4"/>
    </row>
    <row r="306" spans="3:5" x14ac:dyDescent="0.2">
      <c r="C306" s="4"/>
      <c r="D306" s="4"/>
      <c r="E306" s="4"/>
    </row>
    <row r="307" spans="3:5" x14ac:dyDescent="0.2">
      <c r="C307" s="4"/>
      <c r="D307" s="4"/>
      <c r="E307" s="4"/>
    </row>
    <row r="308" spans="3:5" x14ac:dyDescent="0.2">
      <c r="C308" s="4"/>
      <c r="D308" s="4"/>
      <c r="E308" s="4"/>
    </row>
    <row r="309" spans="3:5" x14ac:dyDescent="0.2">
      <c r="C309" s="4"/>
      <c r="D309" s="4"/>
      <c r="E309" s="4"/>
    </row>
    <row r="310" spans="3:5" x14ac:dyDescent="0.2">
      <c r="C310" s="4"/>
      <c r="D310" s="4"/>
      <c r="E310" s="4"/>
    </row>
    <row r="311" spans="3:5" x14ac:dyDescent="0.2">
      <c r="C311" s="4"/>
      <c r="D311" s="4"/>
      <c r="E311" s="4"/>
    </row>
    <row r="312" spans="3:5" x14ac:dyDescent="0.2">
      <c r="C312" s="4"/>
      <c r="D312" s="4"/>
      <c r="E312" s="4"/>
    </row>
    <row r="313" spans="3:5" x14ac:dyDescent="0.2">
      <c r="C313" s="4"/>
      <c r="D313" s="4"/>
      <c r="E313" s="4"/>
    </row>
    <row r="314" spans="3:5" x14ac:dyDescent="0.2">
      <c r="C314" s="4"/>
      <c r="D314" s="4"/>
      <c r="E314" s="4"/>
    </row>
    <row r="315" spans="3:5" x14ac:dyDescent="0.2">
      <c r="C315" s="4"/>
      <c r="D315" s="4"/>
      <c r="E315" s="4"/>
    </row>
    <row r="316" spans="3:5" x14ac:dyDescent="0.2">
      <c r="C316" s="4"/>
      <c r="D316" s="4"/>
      <c r="E316" s="4"/>
    </row>
    <row r="317" spans="3:5" x14ac:dyDescent="0.2">
      <c r="C317" s="4"/>
      <c r="D317" s="4"/>
      <c r="E317" s="4"/>
    </row>
    <row r="318" spans="3:5" x14ac:dyDescent="0.2">
      <c r="C318" s="4"/>
      <c r="D318" s="4"/>
      <c r="E318" s="4"/>
    </row>
    <row r="319" spans="3:5" x14ac:dyDescent="0.2">
      <c r="C319" s="4"/>
      <c r="D319" s="4"/>
      <c r="E319" s="4"/>
    </row>
    <row r="320" spans="3:5" x14ac:dyDescent="0.2">
      <c r="C320" s="4"/>
      <c r="D320" s="4"/>
      <c r="E320" s="4"/>
    </row>
    <row r="321" spans="3:5" x14ac:dyDescent="0.2">
      <c r="C321" s="4"/>
      <c r="D321" s="4"/>
      <c r="E321" s="4"/>
    </row>
    <row r="322" spans="3:5" x14ac:dyDescent="0.2">
      <c r="C322" s="4"/>
      <c r="D322" s="4"/>
      <c r="E322" s="4"/>
    </row>
    <row r="323" spans="3:5" x14ac:dyDescent="0.2">
      <c r="C323" s="4"/>
      <c r="D323" s="4"/>
      <c r="E323" s="4"/>
    </row>
    <row r="324" spans="3:5" x14ac:dyDescent="0.2">
      <c r="C324" s="4"/>
      <c r="D324" s="4"/>
      <c r="E324" s="4"/>
    </row>
    <row r="325" spans="3:5" x14ac:dyDescent="0.2">
      <c r="C325" s="4"/>
      <c r="D325" s="4"/>
      <c r="E325" s="4"/>
    </row>
    <row r="326" spans="3:5" x14ac:dyDescent="0.2">
      <c r="C326" s="4"/>
      <c r="D326" s="4"/>
      <c r="E326" s="4"/>
    </row>
    <row r="327" spans="3:5" x14ac:dyDescent="0.2">
      <c r="C327" s="4"/>
      <c r="D327" s="4"/>
      <c r="E327" s="4"/>
    </row>
    <row r="328" spans="3:5" x14ac:dyDescent="0.2">
      <c r="C328" s="4"/>
      <c r="D328" s="4"/>
      <c r="E328" s="4"/>
    </row>
    <row r="329" spans="3:5" x14ac:dyDescent="0.2">
      <c r="C329" s="4"/>
      <c r="D329" s="4"/>
      <c r="E329" s="4"/>
    </row>
    <row r="330" spans="3:5" x14ac:dyDescent="0.2">
      <c r="C330" s="4"/>
      <c r="D330" s="4"/>
      <c r="E330" s="4"/>
    </row>
    <row r="331" spans="3:5" x14ac:dyDescent="0.2">
      <c r="C331" s="4"/>
      <c r="D331" s="4"/>
      <c r="E331" s="4"/>
    </row>
    <row r="332" spans="3:5" x14ac:dyDescent="0.2">
      <c r="C332" s="4"/>
      <c r="D332" s="4"/>
      <c r="E332" s="4"/>
    </row>
    <row r="333" spans="3:5" x14ac:dyDescent="0.2">
      <c r="C333" s="4"/>
      <c r="D333" s="4"/>
      <c r="E333" s="4"/>
    </row>
    <row r="334" spans="3:5" x14ac:dyDescent="0.2">
      <c r="C334" s="4"/>
      <c r="D334" s="4"/>
      <c r="E334" s="4"/>
    </row>
    <row r="335" spans="3:5" x14ac:dyDescent="0.2">
      <c r="C335" s="4"/>
      <c r="D335" s="4"/>
      <c r="E335" s="4"/>
    </row>
    <row r="336" spans="3:5" x14ac:dyDescent="0.2">
      <c r="C336" s="4"/>
      <c r="D336" s="4"/>
      <c r="E336" s="4"/>
    </row>
    <row r="337" spans="3:5" x14ac:dyDescent="0.2">
      <c r="C337" s="4"/>
      <c r="D337" s="4"/>
      <c r="E337" s="4"/>
    </row>
    <row r="338" spans="3:5" x14ac:dyDescent="0.2">
      <c r="C338" s="4"/>
      <c r="D338" s="4"/>
      <c r="E338" s="4"/>
    </row>
    <row r="339" spans="3:5" x14ac:dyDescent="0.2">
      <c r="C339" s="4"/>
      <c r="D339" s="4"/>
      <c r="E339" s="4"/>
    </row>
    <row r="340" spans="3:5" x14ac:dyDescent="0.2">
      <c r="C340" s="4"/>
      <c r="D340" s="4"/>
      <c r="E340" s="4"/>
    </row>
    <row r="341" spans="3:5" x14ac:dyDescent="0.2">
      <c r="C341" s="4"/>
      <c r="D341" s="4"/>
      <c r="E341" s="4"/>
    </row>
    <row r="342" spans="3:5" x14ac:dyDescent="0.2">
      <c r="C342" s="4"/>
      <c r="D342" s="4"/>
      <c r="E342" s="4"/>
    </row>
    <row r="343" spans="3:5" x14ac:dyDescent="0.2">
      <c r="C343" s="4"/>
      <c r="D343" s="4"/>
      <c r="E343" s="4"/>
    </row>
    <row r="344" spans="3:5" x14ac:dyDescent="0.2">
      <c r="C344" s="4"/>
      <c r="D344" s="4"/>
      <c r="E344" s="4"/>
    </row>
    <row r="345" spans="3:5" x14ac:dyDescent="0.2">
      <c r="C345" s="4"/>
      <c r="D345" s="4"/>
      <c r="E345" s="4"/>
    </row>
    <row r="346" spans="3:5" x14ac:dyDescent="0.2">
      <c r="C346" s="4"/>
      <c r="D346" s="4"/>
      <c r="E346" s="4"/>
    </row>
    <row r="347" spans="3:5" x14ac:dyDescent="0.2">
      <c r="C347" s="4"/>
      <c r="D347" s="4"/>
      <c r="E347" s="4"/>
    </row>
    <row r="348" spans="3:5" x14ac:dyDescent="0.2">
      <c r="C348" s="4"/>
      <c r="D348" s="4"/>
      <c r="E348" s="4"/>
    </row>
    <row r="349" spans="3:5" x14ac:dyDescent="0.2">
      <c r="C349" s="4"/>
      <c r="D349" s="4"/>
      <c r="E349" s="4"/>
    </row>
    <row r="350" spans="3:5" x14ac:dyDescent="0.2">
      <c r="C350" s="4"/>
      <c r="D350" s="4"/>
      <c r="E350" s="4"/>
    </row>
    <row r="351" spans="3:5" x14ac:dyDescent="0.2">
      <c r="C351" s="4"/>
      <c r="D351" s="4"/>
      <c r="E351" s="4"/>
    </row>
    <row r="352" spans="3:5" x14ac:dyDescent="0.2">
      <c r="C352" s="4"/>
      <c r="D352" s="4"/>
      <c r="E352" s="4"/>
    </row>
    <row r="353" spans="3:5" x14ac:dyDescent="0.2">
      <c r="C353" s="4"/>
      <c r="D353" s="4"/>
      <c r="E353" s="4"/>
    </row>
    <row r="354" spans="3:5" x14ac:dyDescent="0.2">
      <c r="C354" s="4"/>
      <c r="D354" s="4"/>
      <c r="E354" s="4"/>
    </row>
    <row r="355" spans="3:5" x14ac:dyDescent="0.2">
      <c r="C355" s="4"/>
      <c r="D355" s="4"/>
      <c r="E355" s="4"/>
    </row>
    <row r="356" spans="3:5" x14ac:dyDescent="0.2">
      <c r="C356" s="4"/>
      <c r="D356" s="4"/>
      <c r="E356" s="4"/>
    </row>
    <row r="357" spans="3:5" x14ac:dyDescent="0.2">
      <c r="C357" s="4"/>
      <c r="D357" s="4"/>
      <c r="E357" s="4"/>
    </row>
    <row r="358" spans="3:5" x14ac:dyDescent="0.2">
      <c r="C358" s="4"/>
      <c r="D358" s="4"/>
      <c r="E358" s="4"/>
    </row>
    <row r="359" spans="3:5" x14ac:dyDescent="0.2">
      <c r="C359" s="4"/>
      <c r="D359" s="4"/>
      <c r="E359" s="4"/>
    </row>
    <row r="360" spans="3:5" x14ac:dyDescent="0.2">
      <c r="C360" s="4"/>
      <c r="D360" s="4"/>
      <c r="E360" s="4"/>
    </row>
    <row r="361" spans="3:5" x14ac:dyDescent="0.2">
      <c r="C361" s="4"/>
      <c r="D361" s="4"/>
      <c r="E361" s="4"/>
    </row>
    <row r="362" spans="3:5" x14ac:dyDescent="0.2">
      <c r="C362" s="47"/>
      <c r="D362" s="48"/>
      <c r="E362" s="4"/>
    </row>
    <row r="363" spans="3:5" x14ac:dyDescent="0.2">
      <c r="C363" s="47"/>
      <c r="D363" s="48"/>
      <c r="E363" s="4"/>
    </row>
    <row r="364" spans="3:5" x14ac:dyDescent="0.2">
      <c r="C364" s="47"/>
      <c r="D364" s="48"/>
      <c r="E364" s="4"/>
    </row>
    <row r="365" spans="3:5" x14ac:dyDescent="0.2">
      <c r="C365" s="47"/>
      <c r="D365" s="48"/>
      <c r="E365" s="4"/>
    </row>
    <row r="366" spans="3:5" x14ac:dyDescent="0.2">
      <c r="C366" s="47"/>
      <c r="D366" s="48"/>
      <c r="E366" s="4"/>
    </row>
    <row r="367" spans="3:5" x14ac:dyDescent="0.2">
      <c r="C367" s="47"/>
      <c r="D367" s="48"/>
      <c r="E367" s="4"/>
    </row>
    <row r="368" spans="3:5" x14ac:dyDescent="0.2">
      <c r="C368" s="47"/>
      <c r="D368" s="48"/>
      <c r="E368" s="4"/>
    </row>
    <row r="369" spans="3:5" x14ac:dyDescent="0.2">
      <c r="C369" s="47"/>
      <c r="D369" s="48"/>
      <c r="E369" s="4"/>
    </row>
    <row r="370" spans="3:5" x14ac:dyDescent="0.2">
      <c r="C370" s="47"/>
      <c r="D370" s="48"/>
      <c r="E370" s="4"/>
    </row>
    <row r="371" spans="3:5" x14ac:dyDescent="0.2">
      <c r="C371" s="47"/>
      <c r="D371" s="48"/>
      <c r="E371" s="4"/>
    </row>
    <row r="372" spans="3:5" x14ac:dyDescent="0.2">
      <c r="C372" s="47"/>
      <c r="D372" s="48"/>
      <c r="E372" s="4"/>
    </row>
    <row r="373" spans="3:5" x14ac:dyDescent="0.2">
      <c r="C373" s="47"/>
      <c r="D373" s="48"/>
      <c r="E373" s="4"/>
    </row>
    <row r="374" spans="3:5" x14ac:dyDescent="0.2">
      <c r="C374" s="47"/>
      <c r="D374" s="48"/>
      <c r="E374" s="4"/>
    </row>
    <row r="375" spans="3:5" x14ac:dyDescent="0.2">
      <c r="C375" s="47"/>
      <c r="D375" s="48"/>
      <c r="E375" s="4"/>
    </row>
    <row r="376" spans="3:5" x14ac:dyDescent="0.2">
      <c r="C376" s="47"/>
      <c r="D376" s="48"/>
      <c r="E376" s="4"/>
    </row>
    <row r="377" spans="3:5" x14ac:dyDescent="0.2">
      <c r="C377" s="47"/>
      <c r="D377" s="48"/>
      <c r="E377" s="4"/>
    </row>
    <row r="378" spans="3:5" x14ac:dyDescent="0.2">
      <c r="C378" s="47"/>
      <c r="D378" s="48"/>
      <c r="E378" s="4"/>
    </row>
    <row r="379" spans="3:5" x14ac:dyDescent="0.2">
      <c r="C379" s="47"/>
      <c r="D379" s="48"/>
      <c r="E379" s="4"/>
    </row>
    <row r="380" spans="3:5" x14ac:dyDescent="0.2">
      <c r="C380" s="47"/>
      <c r="D380" s="48"/>
      <c r="E380" s="4"/>
    </row>
    <row r="381" spans="3:5" x14ac:dyDescent="0.2">
      <c r="C381" s="47"/>
      <c r="D381" s="48"/>
      <c r="E381" s="4"/>
    </row>
    <row r="382" spans="3:5" x14ac:dyDescent="0.2">
      <c r="C382" s="47"/>
      <c r="D382" s="48"/>
      <c r="E382" s="4"/>
    </row>
    <row r="383" spans="3:5" x14ac:dyDescent="0.2">
      <c r="C383" s="47"/>
      <c r="D383" s="48"/>
      <c r="E383" s="4"/>
    </row>
    <row r="384" spans="3:5" x14ac:dyDescent="0.2">
      <c r="C384" s="47"/>
      <c r="D384" s="48"/>
      <c r="E384" s="4"/>
    </row>
    <row r="385" spans="3:5" x14ac:dyDescent="0.2">
      <c r="C385" s="47"/>
      <c r="D385" s="48"/>
      <c r="E385" s="4"/>
    </row>
    <row r="386" spans="3:5" x14ac:dyDescent="0.2">
      <c r="C386" s="47"/>
      <c r="D386" s="48"/>
      <c r="E386" s="4"/>
    </row>
    <row r="387" spans="3:5" x14ac:dyDescent="0.2">
      <c r="C387" s="47"/>
      <c r="D387" s="48"/>
      <c r="E387" s="4"/>
    </row>
    <row r="388" spans="3:5" x14ac:dyDescent="0.2">
      <c r="C388" s="47"/>
      <c r="D388" s="48"/>
      <c r="E388" s="4"/>
    </row>
    <row r="389" spans="3:5" x14ac:dyDescent="0.2">
      <c r="C389" s="47"/>
      <c r="D389" s="48"/>
      <c r="E389" s="4"/>
    </row>
    <row r="390" spans="3:5" x14ac:dyDescent="0.2">
      <c r="C390" s="47"/>
      <c r="D390" s="48"/>
      <c r="E390" s="4"/>
    </row>
    <row r="391" spans="3:5" x14ac:dyDescent="0.2">
      <c r="C391" s="47"/>
      <c r="D391" s="48"/>
      <c r="E391" s="4"/>
    </row>
    <row r="392" spans="3:5" x14ac:dyDescent="0.2">
      <c r="C392" s="47"/>
      <c r="D392" s="48"/>
      <c r="E392" s="4"/>
    </row>
    <row r="393" spans="3:5" x14ac:dyDescent="0.2">
      <c r="C393" s="47"/>
      <c r="D393" s="48"/>
      <c r="E393" s="4"/>
    </row>
    <row r="394" spans="3:5" x14ac:dyDescent="0.2">
      <c r="C394" s="47"/>
      <c r="D394" s="48"/>
      <c r="E394" s="4"/>
    </row>
    <row r="395" spans="3:5" x14ac:dyDescent="0.2">
      <c r="C395" s="47"/>
      <c r="D395" s="48"/>
      <c r="E395" s="4"/>
    </row>
    <row r="396" spans="3:5" x14ac:dyDescent="0.2">
      <c r="C396" s="47"/>
      <c r="D396" s="48"/>
      <c r="E396" s="4"/>
    </row>
    <row r="397" spans="3:5" x14ac:dyDescent="0.2">
      <c r="C397" s="47"/>
      <c r="D397" s="48"/>
      <c r="E397" s="4"/>
    </row>
    <row r="398" spans="3:5" x14ac:dyDescent="0.2">
      <c r="C398" s="47"/>
      <c r="D398" s="48"/>
      <c r="E398" s="4"/>
    </row>
    <row r="399" spans="3:5" x14ac:dyDescent="0.2">
      <c r="C399" s="47"/>
      <c r="D399" s="48"/>
      <c r="E399" s="4"/>
    </row>
    <row r="400" spans="3:5" x14ac:dyDescent="0.2">
      <c r="C400" s="47"/>
      <c r="D400" s="48"/>
      <c r="E400" s="4"/>
    </row>
    <row r="401" spans="3:5" x14ac:dyDescent="0.2">
      <c r="C401" s="47"/>
      <c r="D401" s="48"/>
      <c r="E401" s="4"/>
    </row>
    <row r="402" spans="3:5" x14ac:dyDescent="0.2">
      <c r="C402" s="47"/>
      <c r="D402" s="48"/>
      <c r="E402" s="4"/>
    </row>
    <row r="403" spans="3:5" x14ac:dyDescent="0.2">
      <c r="C403" s="47"/>
      <c r="D403" s="48"/>
      <c r="E403" s="4"/>
    </row>
    <row r="404" spans="3:5" x14ac:dyDescent="0.2">
      <c r="C404" s="47"/>
      <c r="D404" s="48"/>
      <c r="E404" s="4"/>
    </row>
    <row r="405" spans="3:5" x14ac:dyDescent="0.2">
      <c r="C405" s="47"/>
      <c r="D405" s="48"/>
      <c r="E405" s="4"/>
    </row>
    <row r="406" spans="3:5" x14ac:dyDescent="0.2">
      <c r="C406" s="47"/>
      <c r="D406" s="48"/>
      <c r="E406" s="4"/>
    </row>
    <row r="407" spans="3:5" x14ac:dyDescent="0.2">
      <c r="C407" s="47"/>
      <c r="D407" s="48"/>
      <c r="E407" s="4"/>
    </row>
    <row r="408" spans="3:5" x14ac:dyDescent="0.2">
      <c r="C408" s="47"/>
      <c r="D408" s="48"/>
      <c r="E408" s="4"/>
    </row>
    <row r="409" spans="3:5" x14ac:dyDescent="0.2">
      <c r="C409" s="47"/>
      <c r="D409" s="48"/>
      <c r="E409" s="4"/>
    </row>
    <row r="410" spans="3:5" x14ac:dyDescent="0.2">
      <c r="C410" s="47"/>
      <c r="D410" s="48"/>
      <c r="E410" s="4"/>
    </row>
    <row r="411" spans="3:5" x14ac:dyDescent="0.2">
      <c r="C411" s="47"/>
      <c r="D411" s="48"/>
      <c r="E411" s="4"/>
    </row>
    <row r="412" spans="3:5" x14ac:dyDescent="0.2">
      <c r="C412" s="47"/>
      <c r="D412" s="48"/>
      <c r="E412" s="4"/>
    </row>
    <row r="413" spans="3:5" x14ac:dyDescent="0.2">
      <c r="C413" s="47"/>
      <c r="D413" s="48"/>
      <c r="E413" s="4"/>
    </row>
    <row r="414" spans="3:5" x14ac:dyDescent="0.2">
      <c r="C414" s="47"/>
      <c r="D414" s="48"/>
      <c r="E414" s="4"/>
    </row>
    <row r="415" spans="3:5" x14ac:dyDescent="0.2">
      <c r="C415" s="47"/>
      <c r="D415" s="48"/>
      <c r="E415" s="4"/>
    </row>
    <row r="416" spans="3:5" x14ac:dyDescent="0.2">
      <c r="C416" s="47"/>
      <c r="D416" s="48"/>
      <c r="E416" s="4"/>
    </row>
    <row r="417" spans="3:5" x14ac:dyDescent="0.2">
      <c r="C417" s="47"/>
      <c r="D417" s="48"/>
      <c r="E417" s="4"/>
    </row>
    <row r="418" spans="3:5" x14ac:dyDescent="0.2">
      <c r="C418" s="47"/>
      <c r="D418" s="48"/>
      <c r="E418" s="4"/>
    </row>
    <row r="419" spans="3:5" x14ac:dyDescent="0.2">
      <c r="C419" s="47"/>
      <c r="D419" s="48"/>
      <c r="E419" s="4"/>
    </row>
    <row r="420" spans="3:5" x14ac:dyDescent="0.2">
      <c r="C420" s="47"/>
      <c r="D420" s="48"/>
      <c r="E420" s="4"/>
    </row>
    <row r="421" spans="3:5" x14ac:dyDescent="0.2">
      <c r="C421" s="47"/>
      <c r="D421" s="48"/>
      <c r="E421" s="4"/>
    </row>
    <row r="422" spans="3:5" x14ac:dyDescent="0.2">
      <c r="C422" s="47"/>
      <c r="D422" s="48"/>
      <c r="E422" s="4"/>
    </row>
    <row r="423" spans="3:5" x14ac:dyDescent="0.2">
      <c r="C423" s="47"/>
      <c r="D423" s="48"/>
      <c r="E423" s="4"/>
    </row>
    <row r="424" spans="3:5" x14ac:dyDescent="0.2">
      <c r="C424" s="47"/>
      <c r="D424" s="48"/>
      <c r="E424" s="4"/>
    </row>
    <row r="425" spans="3:5" x14ac:dyDescent="0.2">
      <c r="C425" s="47"/>
      <c r="D425" s="48"/>
      <c r="E425" s="4"/>
    </row>
    <row r="426" spans="3:5" x14ac:dyDescent="0.2">
      <c r="C426" s="47"/>
      <c r="D426" s="48"/>
      <c r="E426" s="4"/>
    </row>
    <row r="427" spans="3:5" x14ac:dyDescent="0.2">
      <c r="C427" s="47"/>
      <c r="D427" s="48"/>
      <c r="E427" s="4"/>
    </row>
    <row r="428" spans="3:5" x14ac:dyDescent="0.2">
      <c r="C428" s="47"/>
      <c r="D428" s="48"/>
      <c r="E428" s="4"/>
    </row>
    <row r="429" spans="3:5" x14ac:dyDescent="0.2">
      <c r="C429" s="47"/>
      <c r="D429" s="48"/>
      <c r="E429" s="4"/>
    </row>
    <row r="430" spans="3:5" x14ac:dyDescent="0.2">
      <c r="C430" s="47"/>
      <c r="D430" s="48"/>
      <c r="E430" s="4"/>
    </row>
    <row r="431" spans="3:5" x14ac:dyDescent="0.2">
      <c r="C431" s="47"/>
      <c r="D431" s="48"/>
      <c r="E431" s="4"/>
    </row>
    <row r="432" spans="3:5" x14ac:dyDescent="0.2">
      <c r="C432" s="47"/>
      <c r="D432" s="48"/>
      <c r="E432" s="4"/>
    </row>
    <row r="433" spans="3:5" x14ac:dyDescent="0.2">
      <c r="C433" s="47"/>
      <c r="D433" s="48"/>
      <c r="E433" s="4"/>
    </row>
    <row r="434" spans="3:5" x14ac:dyDescent="0.2">
      <c r="C434" s="47"/>
      <c r="D434" s="48"/>
      <c r="E434" s="4"/>
    </row>
    <row r="435" spans="3:5" x14ac:dyDescent="0.2">
      <c r="C435" s="47"/>
      <c r="D435" s="48"/>
      <c r="E435" s="4"/>
    </row>
    <row r="436" spans="3:5" x14ac:dyDescent="0.2">
      <c r="C436" s="47"/>
      <c r="D436" s="48"/>
      <c r="E436" s="4"/>
    </row>
    <row r="437" spans="3:5" x14ac:dyDescent="0.2">
      <c r="C437" s="47"/>
      <c r="D437" s="48"/>
      <c r="E437" s="4"/>
    </row>
    <row r="438" spans="3:5" x14ac:dyDescent="0.2">
      <c r="C438" s="47"/>
      <c r="D438" s="48"/>
      <c r="E438" s="4"/>
    </row>
    <row r="439" spans="3:5" x14ac:dyDescent="0.2">
      <c r="C439" s="47"/>
      <c r="D439" s="48"/>
      <c r="E439" s="4"/>
    </row>
    <row r="440" spans="3:5" x14ac:dyDescent="0.2">
      <c r="C440" s="47"/>
      <c r="D440" s="48"/>
      <c r="E440" s="4"/>
    </row>
    <row r="441" spans="3:5" x14ac:dyDescent="0.2">
      <c r="C441" s="47"/>
      <c r="D441" s="48"/>
      <c r="E441" s="4"/>
    </row>
    <row r="442" spans="3:5" x14ac:dyDescent="0.2">
      <c r="C442" s="47"/>
      <c r="D442" s="48"/>
      <c r="E442" s="4"/>
    </row>
    <row r="443" spans="3:5" x14ac:dyDescent="0.2">
      <c r="C443" s="47"/>
      <c r="D443" s="48"/>
      <c r="E443" s="4"/>
    </row>
    <row r="444" spans="3:5" x14ac:dyDescent="0.2">
      <c r="C444" s="47"/>
      <c r="D444" s="48"/>
      <c r="E444" s="4"/>
    </row>
    <row r="445" spans="3:5" x14ac:dyDescent="0.2">
      <c r="C445" s="47"/>
      <c r="D445" s="48"/>
      <c r="E445" s="4"/>
    </row>
    <row r="446" spans="3:5" x14ac:dyDescent="0.2">
      <c r="C446" s="47"/>
      <c r="D446" s="48"/>
      <c r="E446" s="4"/>
    </row>
    <row r="447" spans="3:5" x14ac:dyDescent="0.2">
      <c r="C447" s="47"/>
      <c r="D447" s="48"/>
      <c r="E447" s="4"/>
    </row>
    <row r="448" spans="3:5" x14ac:dyDescent="0.2">
      <c r="C448" s="47"/>
      <c r="D448" s="48"/>
      <c r="E448" s="4"/>
    </row>
    <row r="449" spans="3:5" x14ac:dyDescent="0.2">
      <c r="C449" s="47"/>
      <c r="D449" s="48"/>
      <c r="E449" s="4"/>
    </row>
    <row r="450" spans="3:5" x14ac:dyDescent="0.2">
      <c r="C450" s="47"/>
      <c r="D450" s="48"/>
      <c r="E450" s="4"/>
    </row>
    <row r="451" spans="3:5" x14ac:dyDescent="0.2">
      <c r="C451" s="47"/>
      <c r="D451" s="48"/>
      <c r="E451" s="4"/>
    </row>
    <row r="452" spans="3:5" x14ac:dyDescent="0.2">
      <c r="C452" s="47"/>
      <c r="D452" s="48"/>
      <c r="E452" s="4"/>
    </row>
    <row r="453" spans="3:5" x14ac:dyDescent="0.2">
      <c r="C453" s="47"/>
      <c r="D453" s="48"/>
      <c r="E453" s="4"/>
    </row>
    <row r="454" spans="3:5" x14ac:dyDescent="0.2">
      <c r="C454" s="47"/>
      <c r="D454" s="48"/>
      <c r="E454" s="4"/>
    </row>
    <row r="455" spans="3:5" x14ac:dyDescent="0.2">
      <c r="C455" s="47"/>
      <c r="D455" s="48"/>
      <c r="E455" s="4"/>
    </row>
    <row r="456" spans="3:5" x14ac:dyDescent="0.2">
      <c r="C456" s="47"/>
      <c r="D456" s="48"/>
      <c r="E456" s="4"/>
    </row>
    <row r="457" spans="3:5" x14ac:dyDescent="0.2">
      <c r="C457" s="47"/>
      <c r="D457" s="48"/>
      <c r="E457" s="4"/>
    </row>
    <row r="458" spans="3:5" x14ac:dyDescent="0.2">
      <c r="C458" s="47"/>
      <c r="D458" s="48"/>
      <c r="E458" s="4"/>
    </row>
    <row r="459" spans="3:5" x14ac:dyDescent="0.2">
      <c r="C459" s="47"/>
      <c r="D459" s="48"/>
      <c r="E459" s="4"/>
    </row>
    <row r="460" spans="3:5" x14ac:dyDescent="0.2">
      <c r="C460" s="47"/>
      <c r="D460" s="48"/>
      <c r="E460" s="4"/>
    </row>
    <row r="461" spans="3:5" x14ac:dyDescent="0.2">
      <c r="C461" s="47"/>
      <c r="D461" s="48"/>
      <c r="E461" s="4"/>
    </row>
    <row r="462" spans="3:5" x14ac:dyDescent="0.2">
      <c r="C462" s="47"/>
      <c r="D462" s="48"/>
      <c r="E462" s="4"/>
    </row>
    <row r="463" spans="3:5" x14ac:dyDescent="0.2">
      <c r="C463" s="47"/>
      <c r="D463" s="48"/>
      <c r="E463" s="4"/>
    </row>
    <row r="464" spans="3:5" x14ac:dyDescent="0.2">
      <c r="C464" s="47"/>
      <c r="D464" s="48"/>
      <c r="E464" s="4"/>
    </row>
    <row r="465" spans="3:5" x14ac:dyDescent="0.2">
      <c r="C465" s="47"/>
      <c r="D465" s="48"/>
      <c r="E465" s="4"/>
    </row>
    <row r="466" spans="3:5" x14ac:dyDescent="0.2">
      <c r="C466" s="47"/>
      <c r="D466" s="48"/>
      <c r="E466" s="4"/>
    </row>
    <row r="467" spans="3:5" x14ac:dyDescent="0.2">
      <c r="C467" s="47"/>
      <c r="D467" s="48"/>
      <c r="E467" s="4"/>
    </row>
    <row r="468" spans="3:5" x14ac:dyDescent="0.2">
      <c r="C468" s="47"/>
      <c r="D468" s="48"/>
      <c r="E468" s="4"/>
    </row>
    <row r="469" spans="3:5" x14ac:dyDescent="0.2">
      <c r="C469" s="47"/>
      <c r="D469" s="48"/>
      <c r="E469" s="4"/>
    </row>
    <row r="470" spans="3:5" x14ac:dyDescent="0.2">
      <c r="C470" s="47"/>
      <c r="D470" s="48"/>
      <c r="E470" s="4"/>
    </row>
    <row r="471" spans="3:5" x14ac:dyDescent="0.2">
      <c r="C471" s="47"/>
      <c r="D471" s="48"/>
      <c r="E471" s="4"/>
    </row>
    <row r="472" spans="3:5" x14ac:dyDescent="0.2">
      <c r="C472" s="47"/>
      <c r="D472" s="48"/>
      <c r="E472" s="4"/>
    </row>
    <row r="473" spans="3:5" x14ac:dyDescent="0.2">
      <c r="C473" s="47"/>
      <c r="D473" s="48"/>
      <c r="E473" s="4"/>
    </row>
    <row r="474" spans="3:5" x14ac:dyDescent="0.2">
      <c r="C474" s="47"/>
      <c r="D474" s="48"/>
      <c r="E474" s="4"/>
    </row>
    <row r="475" spans="3:5" x14ac:dyDescent="0.2">
      <c r="C475" s="47"/>
      <c r="D475" s="48"/>
      <c r="E475" s="4"/>
    </row>
    <row r="476" spans="3:5" x14ac:dyDescent="0.2">
      <c r="C476" s="47"/>
      <c r="D476" s="48"/>
      <c r="E476" s="4"/>
    </row>
    <row r="477" spans="3:5" x14ac:dyDescent="0.2">
      <c r="C477" s="47"/>
      <c r="D477" s="48"/>
      <c r="E477" s="4"/>
    </row>
    <row r="478" spans="3:5" x14ac:dyDescent="0.2">
      <c r="C478" s="47"/>
      <c r="D478" s="48"/>
      <c r="E478" s="4"/>
    </row>
    <row r="479" spans="3:5" x14ac:dyDescent="0.2">
      <c r="C479" s="47"/>
      <c r="D479" s="48"/>
      <c r="E479" s="4"/>
    </row>
    <row r="480" spans="3:5" x14ac:dyDescent="0.2">
      <c r="C480" s="47"/>
      <c r="D480" s="48"/>
      <c r="E480" s="4"/>
    </row>
    <row r="481" spans="3:5" x14ac:dyDescent="0.2">
      <c r="C481" s="47"/>
      <c r="D481" s="48"/>
      <c r="E481" s="4"/>
    </row>
    <row r="482" spans="3:5" x14ac:dyDescent="0.2">
      <c r="C482" s="47"/>
      <c r="D482" s="48"/>
      <c r="E482" s="4"/>
    </row>
    <row r="483" spans="3:5" x14ac:dyDescent="0.2">
      <c r="C483" s="47"/>
      <c r="D483" s="48"/>
      <c r="E483" s="4"/>
    </row>
    <row r="484" spans="3:5" x14ac:dyDescent="0.2">
      <c r="C484" s="47"/>
      <c r="D484" s="48"/>
      <c r="E484" s="4"/>
    </row>
    <row r="485" spans="3:5" x14ac:dyDescent="0.2">
      <c r="C485" s="47"/>
      <c r="D485" s="48"/>
      <c r="E485" s="4"/>
    </row>
    <row r="486" spans="3:5" x14ac:dyDescent="0.2">
      <c r="C486" s="47"/>
      <c r="D486" s="48"/>
      <c r="E486" s="4"/>
    </row>
    <row r="487" spans="3:5" x14ac:dyDescent="0.2">
      <c r="C487" s="47"/>
      <c r="D487" s="48"/>
      <c r="E487" s="4"/>
    </row>
    <row r="488" spans="3:5" x14ac:dyDescent="0.2">
      <c r="C488" s="47"/>
      <c r="D488" s="48"/>
      <c r="E488" s="4"/>
    </row>
    <row r="489" spans="3:5" x14ac:dyDescent="0.2">
      <c r="C489" s="47"/>
      <c r="D489" s="48"/>
      <c r="E489" s="4"/>
    </row>
    <row r="490" spans="3:5" x14ac:dyDescent="0.2">
      <c r="C490" s="4"/>
      <c r="D490" s="48"/>
      <c r="E490" s="4"/>
    </row>
    <row r="491" spans="3:5" x14ac:dyDescent="0.2">
      <c r="C491" s="4"/>
      <c r="D491" s="48"/>
      <c r="E491" s="4"/>
    </row>
    <row r="492" spans="3:5" x14ac:dyDescent="0.2">
      <c r="C492" s="47"/>
      <c r="D492" s="48"/>
      <c r="E492" s="4"/>
    </row>
    <row r="493" spans="3:5" x14ac:dyDescent="0.2">
      <c r="C493" s="47"/>
      <c r="D493" s="48"/>
      <c r="E493" s="4"/>
    </row>
    <row r="494" spans="3:5" x14ac:dyDescent="0.2">
      <c r="C494" s="47"/>
      <c r="D494" s="48"/>
      <c r="E494" s="4"/>
    </row>
    <row r="495" spans="3:5" x14ac:dyDescent="0.2">
      <c r="C495" s="47"/>
      <c r="D495" s="48"/>
      <c r="E495" s="4"/>
    </row>
    <row r="496" spans="3:5" x14ac:dyDescent="0.2">
      <c r="C496" s="47"/>
      <c r="D496" s="48"/>
      <c r="E496" s="4"/>
    </row>
    <row r="497" spans="3:5" x14ac:dyDescent="0.2">
      <c r="C497" s="47"/>
      <c r="D497" s="48"/>
      <c r="E497" s="4"/>
    </row>
    <row r="498" spans="3:5" x14ac:dyDescent="0.2">
      <c r="C498" s="47"/>
      <c r="D498" s="48"/>
      <c r="E498" s="4"/>
    </row>
    <row r="499" spans="3:5" x14ac:dyDescent="0.2">
      <c r="C499" s="47"/>
      <c r="D499" s="48"/>
      <c r="E499" s="4"/>
    </row>
    <row r="500" spans="3:5" x14ac:dyDescent="0.2">
      <c r="C500" s="47"/>
      <c r="D500" s="48"/>
      <c r="E500" s="4"/>
    </row>
    <row r="501" spans="3:5" x14ac:dyDescent="0.2">
      <c r="C501" s="47"/>
      <c r="D501" s="48"/>
      <c r="E501" s="4"/>
    </row>
    <row r="502" spans="3:5" x14ac:dyDescent="0.2">
      <c r="C502" s="47"/>
      <c r="D502" s="48"/>
      <c r="E502" s="4"/>
    </row>
    <row r="503" spans="3:5" x14ac:dyDescent="0.2">
      <c r="C503" s="47"/>
      <c r="D503" s="48"/>
      <c r="E503" s="4"/>
    </row>
    <row r="504" spans="3:5" x14ac:dyDescent="0.2">
      <c r="C504" s="47"/>
      <c r="D504" s="48"/>
      <c r="E504" s="4"/>
    </row>
    <row r="505" spans="3:5" x14ac:dyDescent="0.2">
      <c r="C505" s="4"/>
      <c r="D505" s="48"/>
      <c r="E505" s="4"/>
    </row>
    <row r="506" spans="3:5" x14ac:dyDescent="0.2">
      <c r="C506" s="4"/>
      <c r="D506" s="48"/>
      <c r="E506" s="4"/>
    </row>
    <row r="507" spans="3:5" x14ac:dyDescent="0.2">
      <c r="C507" s="47"/>
      <c r="D507" s="48"/>
      <c r="E507" s="4"/>
    </row>
    <row r="508" spans="3:5" x14ac:dyDescent="0.2">
      <c r="C508" s="4"/>
      <c r="D508" s="48"/>
      <c r="E508" s="4"/>
    </row>
    <row r="509" spans="3:5" x14ac:dyDescent="0.2">
      <c r="C509" s="47"/>
      <c r="D509" s="48"/>
      <c r="E509" s="4"/>
    </row>
    <row r="510" spans="3:5" x14ac:dyDescent="0.2">
      <c r="C510" s="47"/>
      <c r="D510" s="48"/>
      <c r="E510" s="4"/>
    </row>
    <row r="511" spans="3:5" x14ac:dyDescent="0.2">
      <c r="C511" s="47"/>
      <c r="D511" s="48"/>
      <c r="E511" s="4"/>
    </row>
    <row r="512" spans="3:5" x14ac:dyDescent="0.2">
      <c r="C512" s="47"/>
      <c r="D512" s="48"/>
      <c r="E512" s="4"/>
    </row>
    <row r="513" spans="3:8" x14ac:dyDescent="0.2">
      <c r="C513" s="47"/>
      <c r="D513" s="48"/>
      <c r="E513" s="4"/>
      <c r="H513" s="48"/>
    </row>
    <row r="514" spans="3:8" x14ac:dyDescent="0.2">
      <c r="C514" s="47"/>
      <c r="D514" s="48"/>
      <c r="E514" s="4"/>
      <c r="H514" s="48"/>
    </row>
    <row r="515" spans="3:8" x14ac:dyDescent="0.2">
      <c r="C515" s="47"/>
      <c r="D515" s="48"/>
      <c r="E515" s="4"/>
    </row>
    <row r="516" spans="3:8" x14ac:dyDescent="0.2">
      <c r="C516" s="47"/>
      <c r="D516" s="48"/>
      <c r="E516" s="4"/>
    </row>
    <row r="517" spans="3:8" x14ac:dyDescent="0.2">
      <c r="C517" s="47"/>
      <c r="D517" s="48"/>
      <c r="E517" s="4"/>
    </row>
    <row r="518" spans="3:8" x14ac:dyDescent="0.2">
      <c r="C518" s="47"/>
      <c r="D518" s="48"/>
      <c r="E518" s="4"/>
    </row>
    <row r="519" spans="3:8" x14ac:dyDescent="0.2">
      <c r="C519" s="47"/>
      <c r="D519" s="48"/>
      <c r="E519" s="4"/>
    </row>
    <row r="520" spans="3:8" x14ac:dyDescent="0.2">
      <c r="C520" s="47"/>
      <c r="D520" s="48"/>
      <c r="E520" s="4"/>
    </row>
    <row r="521" spans="3:8" x14ac:dyDescent="0.2">
      <c r="C521" s="47"/>
      <c r="D521" s="48"/>
      <c r="E521" s="4"/>
    </row>
    <row r="522" spans="3:8" x14ac:dyDescent="0.2">
      <c r="C522" s="47"/>
      <c r="D522" s="48"/>
      <c r="E522" s="4"/>
    </row>
    <row r="523" spans="3:8" x14ac:dyDescent="0.2">
      <c r="C523" s="47"/>
      <c r="D523" s="48"/>
      <c r="E523" s="4"/>
    </row>
    <row r="524" spans="3:8" x14ac:dyDescent="0.2">
      <c r="C524" s="47"/>
      <c r="D524" s="48"/>
      <c r="E524" s="4"/>
    </row>
  </sheetData>
  <sheetProtection algorithmName="SHA-512" hashValue="YYG3iGNhRYIqlYe1SxDJlfEyzt2j0jCZa8bdIlhke5SURMbDBHILKO4E4GdHaxbhFmZfZ+LuagtiOMreQ1gMQQ==" saltValue="UyO6vrYipUx44qqgIXXynQ==" spinCount="100000" sheet="1" objects="1" scenarios="1"/>
  <mergeCells count="190">
    <mergeCell ref="H120:L120"/>
    <mergeCell ref="G149:H149"/>
    <mergeCell ref="G150:H150"/>
    <mergeCell ref="G151:H151"/>
    <mergeCell ref="G140:H140"/>
    <mergeCell ref="G141:H141"/>
    <mergeCell ref="G142:H142"/>
    <mergeCell ref="G143:H143"/>
    <mergeCell ref="A1:N1"/>
    <mergeCell ref="A41:N41"/>
    <mergeCell ref="A81:N81"/>
    <mergeCell ref="A121:N121"/>
    <mergeCell ref="G146:H146"/>
    <mergeCell ref="G147:H147"/>
    <mergeCell ref="G134:H134"/>
    <mergeCell ref="G135:H135"/>
    <mergeCell ref="G136:H136"/>
    <mergeCell ref="G137:H137"/>
    <mergeCell ref="F39:M39"/>
    <mergeCell ref="F79:M79"/>
    <mergeCell ref="F119:M119"/>
    <mergeCell ref="G71:H71"/>
    <mergeCell ref="G87:H87"/>
    <mergeCell ref="G88:H88"/>
    <mergeCell ref="H80:L80"/>
    <mergeCell ref="J83:N83"/>
    <mergeCell ref="A84:B84"/>
    <mergeCell ref="F85:F86"/>
    <mergeCell ref="G90:H90"/>
    <mergeCell ref="H83:I83"/>
    <mergeCell ref="C84:G84"/>
    <mergeCell ref="H84:I84"/>
    <mergeCell ref="E85:E86"/>
    <mergeCell ref="I85:M86"/>
    <mergeCell ref="A85:A86"/>
    <mergeCell ref="B85:B86"/>
    <mergeCell ref="C85:D85"/>
    <mergeCell ref="G89:H89"/>
    <mergeCell ref="G91:H91"/>
    <mergeCell ref="G92:H92"/>
    <mergeCell ref="G85:H86"/>
    <mergeCell ref="G93:H93"/>
    <mergeCell ref="G94:H94"/>
    <mergeCell ref="A83:B83"/>
    <mergeCell ref="C83:G83"/>
    <mergeCell ref="N85:N86"/>
    <mergeCell ref="J84:N84"/>
    <mergeCell ref="G62:H62"/>
    <mergeCell ref="G63:H63"/>
    <mergeCell ref="G64:H64"/>
    <mergeCell ref="G65:H65"/>
    <mergeCell ref="G66:H66"/>
    <mergeCell ref="G67:H67"/>
    <mergeCell ref="G68:H68"/>
    <mergeCell ref="G69:H69"/>
    <mergeCell ref="G70:H70"/>
    <mergeCell ref="Y3:Z3"/>
    <mergeCell ref="J4:N4"/>
    <mergeCell ref="J3:N3"/>
    <mergeCell ref="H32:M32"/>
    <mergeCell ref="G9:H9"/>
    <mergeCell ref="G10:H10"/>
    <mergeCell ref="G11:H11"/>
    <mergeCell ref="Y4:Z4"/>
    <mergeCell ref="G14:H14"/>
    <mergeCell ref="G15:H15"/>
    <mergeCell ref="G16:H16"/>
    <mergeCell ref="G17:H17"/>
    <mergeCell ref="G18:H18"/>
    <mergeCell ref="G29:H29"/>
    <mergeCell ref="G30:H30"/>
    <mergeCell ref="G31:H31"/>
    <mergeCell ref="G24:H24"/>
    <mergeCell ref="G25:H25"/>
    <mergeCell ref="G26:H26"/>
    <mergeCell ref="G27:H27"/>
    <mergeCell ref="G28:H28"/>
    <mergeCell ref="N5:N6"/>
    <mergeCell ref="I5:M6"/>
    <mergeCell ref="A3:B3"/>
    <mergeCell ref="H3:I3"/>
    <mergeCell ref="H4:I4"/>
    <mergeCell ref="A4:B4"/>
    <mergeCell ref="C3:G3"/>
    <mergeCell ref="H43:I43"/>
    <mergeCell ref="C4:G4"/>
    <mergeCell ref="G7:H7"/>
    <mergeCell ref="A5:A6"/>
    <mergeCell ref="A34:N34"/>
    <mergeCell ref="H40:L40"/>
    <mergeCell ref="C38:D38"/>
    <mergeCell ref="F5:F6"/>
    <mergeCell ref="E5:E6"/>
    <mergeCell ref="C5:D5"/>
    <mergeCell ref="B5:B6"/>
    <mergeCell ref="G22:H22"/>
    <mergeCell ref="G23:H23"/>
    <mergeCell ref="J43:N43"/>
    <mergeCell ref="A43:B43"/>
    <mergeCell ref="G20:H20"/>
    <mergeCell ref="G21:H21"/>
    <mergeCell ref="N45:N46"/>
    <mergeCell ref="G45:H46"/>
    <mergeCell ref="G5:H6"/>
    <mergeCell ref="G12:H12"/>
    <mergeCell ref="G13:H13"/>
    <mergeCell ref="A44:B44"/>
    <mergeCell ref="C44:G44"/>
    <mergeCell ref="H44:I44"/>
    <mergeCell ref="J44:N44"/>
    <mergeCell ref="C43:G43"/>
    <mergeCell ref="G8:H8"/>
    <mergeCell ref="G19:H19"/>
    <mergeCell ref="G49:H49"/>
    <mergeCell ref="G50:H50"/>
    <mergeCell ref="C78:D78"/>
    <mergeCell ref="H72:M72"/>
    <mergeCell ref="A45:A46"/>
    <mergeCell ref="B45:B46"/>
    <mergeCell ref="C45:D45"/>
    <mergeCell ref="E45:E46"/>
    <mergeCell ref="F45:F46"/>
    <mergeCell ref="G51:H51"/>
    <mergeCell ref="G52:H52"/>
    <mergeCell ref="G53:H53"/>
    <mergeCell ref="G54:H54"/>
    <mergeCell ref="G55:H55"/>
    <mergeCell ref="G56:H56"/>
    <mergeCell ref="G57:H57"/>
    <mergeCell ref="G58:H58"/>
    <mergeCell ref="G59:H59"/>
    <mergeCell ref="G60:H60"/>
    <mergeCell ref="G61:H61"/>
    <mergeCell ref="G47:H47"/>
    <mergeCell ref="G48:H48"/>
    <mergeCell ref="A74:N74"/>
    <mergeCell ref="I45:M46"/>
    <mergeCell ref="C118:D118"/>
    <mergeCell ref="H112:M112"/>
    <mergeCell ref="G95:H95"/>
    <mergeCell ref="G96:H96"/>
    <mergeCell ref="G97:H97"/>
    <mergeCell ref="G99:H99"/>
    <mergeCell ref="G100:H100"/>
    <mergeCell ref="G101:H101"/>
    <mergeCell ref="G102:H102"/>
    <mergeCell ref="G103:H103"/>
    <mergeCell ref="G104:H104"/>
    <mergeCell ref="G105:H105"/>
    <mergeCell ref="G106:H106"/>
    <mergeCell ref="G107:H107"/>
    <mergeCell ref="G108:H108"/>
    <mergeCell ref="G109:H109"/>
    <mergeCell ref="G110:H110"/>
    <mergeCell ref="G111:H111"/>
    <mergeCell ref="A114:N114"/>
    <mergeCell ref="G98:H98"/>
    <mergeCell ref="A124:B124"/>
    <mergeCell ref="C124:G124"/>
    <mergeCell ref="H124:I124"/>
    <mergeCell ref="J124:N124"/>
    <mergeCell ref="A125:A126"/>
    <mergeCell ref="B125:B126"/>
    <mergeCell ref="C125:D125"/>
    <mergeCell ref="E125:E126"/>
    <mergeCell ref="A123:B123"/>
    <mergeCell ref="C123:G123"/>
    <mergeCell ref="H123:I123"/>
    <mergeCell ref="J123:N123"/>
    <mergeCell ref="N125:N126"/>
    <mergeCell ref="F125:F126"/>
    <mergeCell ref="H160:L160"/>
    <mergeCell ref="I125:M126"/>
    <mergeCell ref="G132:H132"/>
    <mergeCell ref="G133:H133"/>
    <mergeCell ref="G125:H126"/>
    <mergeCell ref="A154:N154"/>
    <mergeCell ref="C158:D158"/>
    <mergeCell ref="G148:H148"/>
    <mergeCell ref="H152:M152"/>
    <mergeCell ref="G131:H131"/>
    <mergeCell ref="G144:H144"/>
    <mergeCell ref="G145:H145"/>
    <mergeCell ref="G138:H138"/>
    <mergeCell ref="G139:H139"/>
    <mergeCell ref="G127:H127"/>
    <mergeCell ref="G128:H128"/>
    <mergeCell ref="G129:H129"/>
    <mergeCell ref="G130:H130"/>
    <mergeCell ref="F159:M159"/>
  </mergeCells>
  <phoneticPr fontId="3"/>
  <dataValidations xWindow="787" yWindow="367" count="14">
    <dataValidation imeMode="off" allowBlank="1" showInputMessage="1" showErrorMessage="1" sqref="B47:B71 B127:B151 B87:B111 B7:B31" xr:uid="{00000000-0002-0000-0100-000000000000}"/>
    <dataValidation imeMode="disabled" allowBlank="1" showInputMessage="1" showErrorMessage="1" sqref="J3:N4 J123:N124 I87:I111 J43:N44 J83:N84 C124:G124 I127:I151 I47:I71 C4:G4 C84:G84 C44:G44 I7:I31" xr:uid="{00000000-0002-0000-0100-000001000000}"/>
    <dataValidation type="textLength" imeMode="disabled" operator="equal" allowBlank="1" showInputMessage="1" showErrorMessage="1" error="半角で２桁の数字を入力してください" prompt="半角で２桁の数字を入力してください" sqref="M91:M111 M51:M71 K87:K111 K127:K151 K47:K71 M131:M151 K7:K31" xr:uid="{00000000-0002-0000-0100-000002000000}">
      <formula1>2</formula1>
    </dataValidation>
    <dataValidation type="list" allowBlank="1" showInputMessage="1" showErrorMessage="1" prompt="「分」または「ｍ」を選択してください" sqref="J87:J111 J127:J151 J47:J71 J7:J31" xr:uid="{00000000-0002-0000-0100-000003000000}">
      <formula1>"分,m"</formula1>
    </dataValidation>
    <dataValidation type="list" allowBlank="1" showInputMessage="1" showErrorMessage="1" prompt="「秒」を選択してください" sqref="L87:L111 L127:L151 L47:L71 L7:L31" xr:uid="{00000000-0002-0000-0100-000004000000}">
      <formula1>"秒"</formula1>
    </dataValidation>
    <dataValidation imeMode="halfKatakana" allowBlank="1" showInputMessage="1" showErrorMessage="1" prompt="氏名のﾌﾘｶﾞﾅ(半角ｶﾀｶﾅ)を入力してください。_x000a_姓と名の間に半角スペースを入れてください｡" sqref="D87:D111 D127:D151 D47:D71 D7:D31" xr:uid="{00000000-0002-0000-0100-000005000000}"/>
    <dataValidation imeMode="hiragana" allowBlank="1" showInputMessage="1" showErrorMessage="1" prompt="姓と名の間に全角スペースを入れてください" sqref="C87:C111 C127:C151 C47:C71 C7:C31" xr:uid="{00000000-0002-0000-0100-000006000000}"/>
    <dataValidation imeMode="on" allowBlank="1" showInputMessage="1" showErrorMessage="1" sqref="C83:G83 C43:G43 C123:G123 C3:G3" xr:uid="{00000000-0002-0000-0100-000007000000}"/>
    <dataValidation type="textLength" imeMode="disabled" operator="lessThanOrEqual" allowBlank="1" showInputMessage="1" showErrorMessage="1" error="半角で２桁の数字を入力してください" prompt="半角で２桁の数字を入力してください。手動計時の場合は１桁の数字を入力してください。" sqref="M7:M31 M47:M50 M87:M90 M127:M130" xr:uid="{00000000-0002-0000-0100-000008000000}">
      <formula1>2</formula1>
    </dataValidation>
    <dataValidation type="list" allowBlank="1" showInputMessage="1" showErrorMessage="1" sqref="AG87:AG111 AG7:AG31 AG47:AG71 AG127:AG151" xr:uid="{00000000-0002-0000-0100-000009000000}">
      <formula1>県</formula1>
    </dataValidation>
    <dataValidation type="list" imeMode="disabled" allowBlank="1" showInputMessage="1" showErrorMessage="1" prompt="学年を選択してください" sqref="E127:E151 E47:E71 E87:E111 E7:E31" xr:uid="{00000000-0002-0000-0100-00000A000000}">
      <formula1>学年</formula1>
    </dataValidation>
    <dataValidation allowBlank="1" showInputMessage="1" showErrorMessage="1" prompt="・左列の記録が公認記録でない場合は、「参考記録」と記入してください。_x000a_・山形陸協以外の都道府県陸協に登録している場合は、登録している都道府県名を記入してください。_x000a_" sqref="N7:N31 N47:N71 N87:N111 N127:N151" xr:uid="{00000000-0002-0000-0100-00000B000000}"/>
    <dataValidation type="list" allowBlank="1" showInputMessage="1" showErrorMessage="1" error="リストから選んで入力してください。" prompt="リストから選んで入力してください。" sqref="G127:H151 G47:H71 G87:H111 G7:H31" xr:uid="{00000000-0002-0000-0100-00000C000000}">
      <formula1>INDIRECT(F7)</formula1>
    </dataValidation>
    <dataValidation type="list" allowBlank="1" showInputMessage="1" showErrorMessage="1" prompt="性別を選択してください" sqref="F127:F151 F47:F71 F87:F111 F7:F31" xr:uid="{00000000-0002-0000-0100-00000D000000}">
      <formula1>性別</formula1>
    </dataValidation>
  </dataValidations>
  <pageMargins left="0.59055118110236227" right="0.59055118110236227" top="0.59055118110236227" bottom="0.59055118110236227" header="0.31496062992125984" footer="0.31496062992125984"/>
  <pageSetup paperSize="9" scale="92" fitToHeight="0" orientation="portrait" r:id="rId1"/>
  <rowBreaks count="3" manualBreakCount="3">
    <brk id="40" max="13" man="1"/>
    <brk id="80" max="13" man="1"/>
    <brk id="120" max="13" man="1"/>
  </rowBreaks>
  <colBreaks count="1" manualBreakCount="1">
    <brk id="14" max="160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G444"/>
  <sheetViews>
    <sheetView view="pageBreakPreview" zoomScale="80" zoomScaleNormal="80" zoomScaleSheetLayoutView="8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T13" sqref="T13"/>
    </sheetView>
  </sheetViews>
  <sheetFormatPr defaultColWidth="3.6640625" defaultRowHeight="13.2" x14ac:dyDescent="0.2"/>
  <cols>
    <col min="1" max="1" width="4.6640625" style="19" bestFit="1" customWidth="1"/>
    <col min="2" max="2" width="7.6640625" style="19" customWidth="1"/>
    <col min="3" max="3" width="17.21875" style="19" customWidth="1"/>
    <col min="4" max="4" width="6" style="19" customWidth="1"/>
    <col min="5" max="5" width="3.109375" style="19" customWidth="1"/>
    <col min="6" max="6" width="2.44140625" style="19" customWidth="1"/>
    <col min="7" max="7" width="3.109375" style="19" customWidth="1"/>
    <col min="8" max="8" width="2.44140625" style="19" customWidth="1"/>
    <col min="9" max="9" width="3.109375" style="19" customWidth="1"/>
    <col min="10" max="10" width="7.44140625" style="19" customWidth="1"/>
    <col min="11" max="11" width="13.77734375" style="19" customWidth="1"/>
    <col min="12" max="12" width="12.21875" style="19" customWidth="1"/>
    <col min="13" max="14" width="4.44140625" style="19" customWidth="1"/>
    <col min="15" max="15" width="6.88671875" style="19" customWidth="1"/>
    <col min="16" max="16" width="3.6640625" style="19"/>
    <col min="17" max="17" width="5.6640625" style="19" bestFit="1" customWidth="1"/>
    <col min="18" max="18" width="3.6640625" style="19"/>
    <col min="19" max="19" width="10.44140625" style="19" bestFit="1" customWidth="1"/>
    <col min="20" max="20" width="20.44140625" style="20" bestFit="1" customWidth="1"/>
    <col min="21" max="21" width="9.44140625" style="19" bestFit="1" customWidth="1"/>
    <col min="22" max="22" width="10.44140625" style="19" bestFit="1" customWidth="1"/>
    <col min="23" max="23" width="9.44140625" style="19" bestFit="1" customWidth="1"/>
    <col min="24" max="24" width="5.44140625" style="19" bestFit="1" customWidth="1"/>
    <col min="25" max="25" width="6.44140625" style="19" bestFit="1" customWidth="1"/>
    <col min="26" max="26" width="7" style="19" customWidth="1"/>
    <col min="27" max="27" width="19.33203125" style="19" bestFit="1" customWidth="1"/>
    <col min="28" max="28" width="12.21875" style="19" customWidth="1"/>
    <col min="29" max="29" width="5.44140625" style="19" bestFit="1" customWidth="1"/>
    <col min="30" max="30" width="7.44140625" style="19" bestFit="1" customWidth="1"/>
    <col min="31" max="31" width="4.44140625" style="19" customWidth="1"/>
    <col min="32" max="32" width="6.77734375" style="19" customWidth="1"/>
    <col min="33" max="33" width="9.77734375" style="19" customWidth="1"/>
    <col min="34" max="34" width="7.44140625" bestFit="1" customWidth="1"/>
    <col min="35" max="35" width="6.21875" customWidth="1"/>
    <col min="36" max="36" width="13.88671875" bestFit="1" customWidth="1"/>
    <col min="37" max="38" width="6.21875" customWidth="1"/>
    <col min="39" max="16384" width="3.6640625" style="19"/>
  </cols>
  <sheetData>
    <row r="1" spans="1:111" ht="36.75" customHeight="1" x14ac:dyDescent="0.2">
      <c r="A1" s="318" t="s">
        <v>1375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</row>
    <row r="2" spans="1:111" ht="7.5" customHeight="1" x14ac:dyDescent="0.2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11" customFormat="1" ht="22.5" customHeight="1" thickBot="1" x14ac:dyDescent="0.25">
      <c r="A3" s="243" t="s">
        <v>0</v>
      </c>
      <c r="B3" s="244"/>
      <c r="C3" s="258">
        <f>基礎データ【必ず入力してください】!$C$2</f>
        <v>0</v>
      </c>
      <c r="D3" s="259"/>
      <c r="E3" s="259"/>
      <c r="F3" s="259"/>
      <c r="G3" s="259"/>
      <c r="H3" s="259"/>
      <c r="I3" s="259"/>
      <c r="J3" s="313"/>
      <c r="K3" s="108" t="s">
        <v>1210</v>
      </c>
      <c r="L3" s="310">
        <f>基礎データ【必ず入力してください】!$C$7</f>
        <v>0</v>
      </c>
      <c r="M3" s="311"/>
      <c r="N3" s="311"/>
      <c r="O3" s="314"/>
      <c r="P3" s="19"/>
      <c r="Q3" s="19" t="s">
        <v>1365</v>
      </c>
      <c r="R3" s="19">
        <f>COUNTIF(B7:C42,"男子 4×400mR")</f>
        <v>0</v>
      </c>
      <c r="S3" s="19"/>
      <c r="T3" s="20"/>
      <c r="U3" s="19"/>
      <c r="V3" s="19"/>
      <c r="W3" s="19"/>
      <c r="X3" s="19"/>
      <c r="Y3" s="19"/>
      <c r="Z3" s="264" t="s">
        <v>102</v>
      </c>
      <c r="AA3" s="265"/>
      <c r="AB3" s="28" t="s">
        <v>103</v>
      </c>
      <c r="AC3" s="28" t="s">
        <v>110</v>
      </c>
      <c r="AD3" s="29" t="s">
        <v>24</v>
      </c>
      <c r="AE3" s="17"/>
      <c r="AF3" s="19"/>
      <c r="AG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</row>
    <row r="4" spans="1:111" customFormat="1" ht="22.5" customHeight="1" thickTop="1" x14ac:dyDescent="0.2">
      <c r="A4" s="254" t="s">
        <v>12</v>
      </c>
      <c r="B4" s="238"/>
      <c r="C4" s="261">
        <f>基礎データ【必ず入力してください】!$C$9</f>
        <v>0</v>
      </c>
      <c r="D4" s="255"/>
      <c r="E4" s="255"/>
      <c r="F4" s="255"/>
      <c r="G4" s="255"/>
      <c r="H4" s="255"/>
      <c r="I4" s="255"/>
      <c r="J4" s="266"/>
      <c r="K4" s="109" t="s">
        <v>1211</v>
      </c>
      <c r="L4" s="315">
        <f>基礎データ【必ず入力してください】!$C$8</f>
        <v>0</v>
      </c>
      <c r="M4" s="316"/>
      <c r="N4" s="316"/>
      <c r="O4" s="317"/>
      <c r="P4" s="19"/>
      <c r="Q4" s="19" t="s">
        <v>1366</v>
      </c>
      <c r="R4" s="19">
        <f>COUNTIF(B7:C42,"女子 4×400mR")</f>
        <v>0</v>
      </c>
      <c r="S4" s="19"/>
      <c r="T4" s="20"/>
      <c r="U4" s="19"/>
      <c r="V4" s="19"/>
      <c r="W4" s="19"/>
      <c r="X4" s="19"/>
      <c r="Y4" s="19"/>
      <c r="Z4" s="270">
        <f>C3</f>
        <v>0</v>
      </c>
      <c r="AA4" s="271"/>
      <c r="AB4" s="50">
        <f>基礎データ【必ず入力してください】!$C$4</f>
        <v>0</v>
      </c>
      <c r="AC4" s="50">
        <f>VLOOKUP(AB4,所属,3,FALSE)</f>
        <v>0</v>
      </c>
      <c r="AD4" s="30">
        <f>VLOOKUP(AB4,所属,2,FALSE)</f>
        <v>0</v>
      </c>
      <c r="AE4" s="17"/>
      <c r="AF4" s="19"/>
      <c r="AG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</row>
    <row r="5" spans="1:111" customFormat="1" ht="17.25" customHeight="1" x14ac:dyDescent="0.2">
      <c r="A5" s="241"/>
      <c r="B5" s="228" t="s">
        <v>1212</v>
      </c>
      <c r="C5" s="229"/>
      <c r="D5" s="224" t="s">
        <v>1213</v>
      </c>
      <c r="E5" s="228" t="s">
        <v>8</v>
      </c>
      <c r="F5" s="252"/>
      <c r="G5" s="252"/>
      <c r="H5" s="252"/>
      <c r="I5" s="229"/>
      <c r="J5" s="228" t="s">
        <v>1214</v>
      </c>
      <c r="K5" s="252"/>
      <c r="L5" s="252"/>
      <c r="M5" s="252"/>
      <c r="N5" s="229"/>
      <c r="O5" s="248" t="s">
        <v>5</v>
      </c>
      <c r="P5" s="19"/>
      <c r="Q5" s="19" t="s">
        <v>1330</v>
      </c>
      <c r="R5" s="19">
        <f>COUNTIF(B7:C42,"男女混合 4×400mR")</f>
        <v>0</v>
      </c>
      <c r="S5" s="19"/>
      <c r="T5" s="20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</row>
    <row r="6" spans="1:111" customFormat="1" ht="17.25" customHeight="1" thickBot="1" x14ac:dyDescent="0.25">
      <c r="A6" s="242"/>
      <c r="B6" s="230"/>
      <c r="C6" s="231"/>
      <c r="D6" s="225"/>
      <c r="E6" s="230"/>
      <c r="F6" s="253"/>
      <c r="G6" s="253"/>
      <c r="H6" s="253"/>
      <c r="I6" s="231"/>
      <c r="J6" s="31" t="s">
        <v>1</v>
      </c>
      <c r="K6" s="124" t="s">
        <v>1215</v>
      </c>
      <c r="L6" s="124" t="s">
        <v>1216</v>
      </c>
      <c r="M6" s="31" t="s">
        <v>3</v>
      </c>
      <c r="N6" s="156" t="s">
        <v>4</v>
      </c>
      <c r="O6" s="249"/>
      <c r="P6" s="19"/>
      <c r="Q6" s="19"/>
      <c r="R6" s="19"/>
      <c r="S6" s="17" t="s">
        <v>18</v>
      </c>
      <c r="T6" s="18" t="s">
        <v>107</v>
      </c>
      <c r="U6" s="17" t="s">
        <v>142</v>
      </c>
      <c r="V6" s="17" t="s">
        <v>129</v>
      </c>
      <c r="W6" s="17" t="s">
        <v>130</v>
      </c>
      <c r="X6" s="17" t="s">
        <v>19</v>
      </c>
      <c r="Y6" s="17" t="s">
        <v>20</v>
      </c>
      <c r="Z6" s="17" t="s">
        <v>21</v>
      </c>
      <c r="AA6" s="17" t="s">
        <v>22</v>
      </c>
      <c r="AB6" s="17" t="s">
        <v>23</v>
      </c>
      <c r="AC6" s="17" t="s">
        <v>101</v>
      </c>
      <c r="AD6" s="17" t="s">
        <v>24</v>
      </c>
      <c r="AE6" s="17" t="s">
        <v>232</v>
      </c>
      <c r="AF6" s="17" t="s">
        <v>106</v>
      </c>
      <c r="AG6" s="17" t="s">
        <v>230</v>
      </c>
      <c r="AH6" t="s">
        <v>188</v>
      </c>
      <c r="AJ6" t="s">
        <v>231</v>
      </c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</row>
    <row r="7" spans="1:111" customFormat="1" ht="18" customHeight="1" thickTop="1" x14ac:dyDescent="0.2">
      <c r="A7" s="304">
        <v>1</v>
      </c>
      <c r="B7" s="305"/>
      <c r="C7" s="306"/>
      <c r="D7" s="307"/>
      <c r="E7" s="308"/>
      <c r="F7" s="302" t="s">
        <v>1217</v>
      </c>
      <c r="G7" s="309"/>
      <c r="H7" s="302" t="s">
        <v>1218</v>
      </c>
      <c r="I7" s="303"/>
      <c r="J7" s="110"/>
      <c r="K7" s="110"/>
      <c r="L7" s="110"/>
      <c r="M7" s="110"/>
      <c r="N7" s="159"/>
      <c r="O7" s="111"/>
      <c r="P7" s="19"/>
      <c r="Q7" s="19"/>
      <c r="R7" s="19"/>
      <c r="S7" s="2" t="str">
        <f>IF(ISBLANK(J7),"",VLOOKUP(CONCATENATE($AC$4,LEFT(N7,1)),区分性別,2,FALSE)+J7*100)</f>
        <v/>
      </c>
      <c r="T7" s="22" t="str">
        <f t="shared" ref="T7" si="0">IF(ISBLANK(J7),"",$B$7)</f>
        <v/>
      </c>
      <c r="U7" s="1" t="str">
        <f>IF($T7="","",VLOOKUP($T7,種目,2,FALSE))</f>
        <v/>
      </c>
      <c r="V7" s="1" t="str">
        <f t="shared" ref="V7:V81" si="1">IF($T7="","",VLOOKUP($T7,種目,3,FALSE))</f>
        <v/>
      </c>
      <c r="W7" s="1" t="str">
        <f t="shared" ref="W7:W81" si="2">IF($T7="","",VLOOKUP($T7,種目,4,FALSE))</f>
        <v/>
      </c>
      <c r="X7" s="23" t="str">
        <f t="shared" ref="X7" si="3">IF(ISNUMBER(S7),IF(LEN(E7)=1,CONCATENATE(E7,G7,I7),CONCATENATE("0",G7,I7)),"")</f>
        <v/>
      </c>
      <c r="Y7" s="2" t="str">
        <f t="shared" ref="Y7:Y12" si="4">W7</f>
        <v/>
      </c>
      <c r="Z7" s="2" t="str">
        <f t="shared" ref="Z7" si="5">IF(ISBLANK(J7),"",J7)</f>
        <v/>
      </c>
      <c r="AA7" s="2" t="str">
        <f t="shared" ref="AA7" si="6">IF(ISNUMBER(Z7),IF(ISBLANK(M7),AJ7,CONCATENATE(AJ7,"(",M7,")")),"")</f>
        <v/>
      </c>
      <c r="AB7" s="2" t="str">
        <f t="shared" ref="AB7" si="7">IF(ISNUMBER(Z7),L7,"")</f>
        <v/>
      </c>
      <c r="AC7" s="112" t="str">
        <f t="shared" ref="AC7:AC19" si="8">IF(ISNUMBER(Z7),VLOOKUP(AH7,県,2,FALSE),"")</f>
        <v/>
      </c>
      <c r="AD7" s="113" t="str">
        <f>IF(ISNUMBER(Z7),$AD$4,"")</f>
        <v/>
      </c>
      <c r="AE7" s="2" t="str">
        <f>IF(ISBLANK(J7),"",IF(LEFT(N7,1)="男",1,2))</f>
        <v/>
      </c>
      <c r="AF7" s="2"/>
      <c r="AG7" s="2" t="str">
        <f>IF(ISNUMBER(Z7),$AB$4,"")</f>
        <v/>
      </c>
      <c r="AH7" s="33" t="s">
        <v>1235</v>
      </c>
      <c r="AJ7" s="16" t="str">
        <f>IF(LEN(K7)&gt;6,SUBSTITUTE(K7,"　",""),IF(LEN(K7)=6,K7,IF(LEN(K7)=5,CONCATENATE(K7,"　"),IF(LEN(K7)=4,CONCATENATE(SUBSTITUTE(K7,"　","　　"),"　"),CONCATENATE(SUBSTITUTE(K7,"　","　　　"),"　")))))</f>
        <v>　</v>
      </c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</row>
    <row r="8" spans="1:111" customFormat="1" ht="18" customHeight="1" x14ac:dyDescent="0.2">
      <c r="A8" s="285"/>
      <c r="B8" s="289"/>
      <c r="C8" s="290"/>
      <c r="D8" s="294"/>
      <c r="E8" s="297"/>
      <c r="F8" s="279"/>
      <c r="G8" s="300"/>
      <c r="H8" s="279"/>
      <c r="I8" s="282"/>
      <c r="J8" s="12"/>
      <c r="K8" s="12"/>
      <c r="L8" s="12"/>
      <c r="M8" s="12"/>
      <c r="N8" s="160"/>
      <c r="O8" s="114"/>
      <c r="P8" s="19"/>
      <c r="Q8" s="19"/>
      <c r="R8" s="19"/>
      <c r="S8" s="2" t="str">
        <f t="shared" ref="S8:S12" si="9">IF(ISBLANK(J8),"",VLOOKUP(CONCATENATE($AC$4,LEFT(N8,1)),区分性別,2,FALSE)+J8*100)</f>
        <v/>
      </c>
      <c r="T8" s="22" t="str">
        <f t="shared" ref="T8:T12" si="10">IF(ISBLANK(J8),"",$B$7)</f>
        <v/>
      </c>
      <c r="U8" s="1" t="str">
        <f t="shared" ref="U8:U42" si="11">IF($T8="","",VLOOKUP($T8,種目,2,FALSE))</f>
        <v/>
      </c>
      <c r="V8" s="1" t="str">
        <f t="shared" si="1"/>
        <v/>
      </c>
      <c r="W8" s="1" t="str">
        <f t="shared" si="2"/>
        <v/>
      </c>
      <c r="X8" s="23"/>
      <c r="Y8" s="2" t="str">
        <f t="shared" si="4"/>
        <v/>
      </c>
      <c r="Z8" s="2" t="str">
        <f t="shared" ref="Z8:Z81" si="12">IF(ISBLANK(J8),"",J8)</f>
        <v/>
      </c>
      <c r="AA8" s="2" t="str">
        <f t="shared" ref="AA8:AA81" si="13">IF(ISNUMBER(Z8),IF(ISBLANK(M8),AJ8,CONCATENATE(AJ8,"(",M8,")")),"")</f>
        <v/>
      </c>
      <c r="AB8" s="2" t="str">
        <f t="shared" ref="AB8:AB81" si="14">IF(ISNUMBER(Z8),L8,"")</f>
        <v/>
      </c>
      <c r="AC8" s="112" t="str">
        <f t="shared" si="8"/>
        <v/>
      </c>
      <c r="AD8" s="113" t="str">
        <f t="shared" ref="AD8:AD81" si="15">IF(ISNUMBER(Z8),$AD$4,"")</f>
        <v/>
      </c>
      <c r="AE8" s="2" t="str">
        <f t="shared" ref="AE8:AE12" si="16">IF(ISBLANK(J8),"",IF(LEFT(N8,1)="男",1,2))</f>
        <v/>
      </c>
      <c r="AF8" s="2"/>
      <c r="AG8" s="2" t="str">
        <f t="shared" ref="AG8:AG81" si="17">IF(ISNUMBER(Z8),$AB$4,"")</f>
        <v/>
      </c>
      <c r="AH8" s="33" t="s">
        <v>1235</v>
      </c>
      <c r="AJ8" s="16" t="str">
        <f t="shared" ref="AJ8:AJ81" si="18">IF(LEN(K8)&gt;6,SUBSTITUTE(K8,"　",""),IF(LEN(K8)=6,K8,IF(LEN(K8)=5,CONCATENATE(K8,"　"),IF(LEN(K8)=4,CONCATENATE(SUBSTITUTE(K8,"　","　　"),"　"),CONCATENATE(SUBSTITUTE(K8,"　","　　　"),"　")))))</f>
        <v>　</v>
      </c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</row>
    <row r="9" spans="1:111" customFormat="1" ht="18" customHeight="1" x14ac:dyDescent="0.2">
      <c r="A9" s="285"/>
      <c r="B9" s="289"/>
      <c r="C9" s="290"/>
      <c r="D9" s="294"/>
      <c r="E9" s="297"/>
      <c r="F9" s="279"/>
      <c r="G9" s="300"/>
      <c r="H9" s="279"/>
      <c r="I9" s="282"/>
      <c r="J9" s="12"/>
      <c r="K9" s="12"/>
      <c r="L9" s="12"/>
      <c r="M9" s="12"/>
      <c r="N9" s="160"/>
      <c r="O9" s="114"/>
      <c r="P9" s="19"/>
      <c r="Q9" s="19"/>
      <c r="R9" s="19"/>
      <c r="S9" s="2" t="str">
        <f t="shared" si="9"/>
        <v/>
      </c>
      <c r="T9" s="22" t="str">
        <f>IF(ISBLANK(J9),"",$B$7)</f>
        <v/>
      </c>
      <c r="U9" s="1" t="str">
        <f t="shared" si="11"/>
        <v/>
      </c>
      <c r="V9" s="1" t="str">
        <f t="shared" si="1"/>
        <v/>
      </c>
      <c r="W9" s="1" t="str">
        <f t="shared" si="2"/>
        <v/>
      </c>
      <c r="X9" s="23"/>
      <c r="Y9" s="2" t="str">
        <f t="shared" si="4"/>
        <v/>
      </c>
      <c r="Z9" s="2" t="str">
        <f t="shared" si="12"/>
        <v/>
      </c>
      <c r="AA9" s="2" t="str">
        <f t="shared" si="13"/>
        <v/>
      </c>
      <c r="AB9" s="2" t="str">
        <f t="shared" si="14"/>
        <v/>
      </c>
      <c r="AC9" s="112" t="str">
        <f t="shared" si="8"/>
        <v/>
      </c>
      <c r="AD9" s="113" t="str">
        <f t="shared" si="15"/>
        <v/>
      </c>
      <c r="AE9" s="2" t="str">
        <f t="shared" si="16"/>
        <v/>
      </c>
      <c r="AF9" s="2"/>
      <c r="AG9" s="2" t="str">
        <f t="shared" si="17"/>
        <v/>
      </c>
      <c r="AH9" s="33" t="s">
        <v>1235</v>
      </c>
      <c r="AJ9" s="16" t="str">
        <f t="shared" si="18"/>
        <v>　</v>
      </c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</row>
    <row r="10" spans="1:111" customFormat="1" ht="18" customHeight="1" x14ac:dyDescent="0.2">
      <c r="A10" s="285"/>
      <c r="B10" s="289"/>
      <c r="C10" s="290"/>
      <c r="D10" s="294"/>
      <c r="E10" s="297"/>
      <c r="F10" s="279"/>
      <c r="G10" s="300"/>
      <c r="H10" s="279"/>
      <c r="I10" s="282"/>
      <c r="J10" s="12"/>
      <c r="K10" s="12"/>
      <c r="L10" s="12"/>
      <c r="M10" s="12"/>
      <c r="N10" s="160"/>
      <c r="O10" s="114"/>
      <c r="P10" s="19"/>
      <c r="Q10" s="19"/>
      <c r="R10" s="19"/>
      <c r="S10" s="2" t="str">
        <f t="shared" si="9"/>
        <v/>
      </c>
      <c r="T10" s="22" t="str">
        <f t="shared" si="10"/>
        <v/>
      </c>
      <c r="U10" s="1" t="str">
        <f t="shared" si="11"/>
        <v/>
      </c>
      <c r="V10" s="1" t="str">
        <f t="shared" si="1"/>
        <v/>
      </c>
      <c r="W10" s="1" t="str">
        <f t="shared" si="2"/>
        <v/>
      </c>
      <c r="X10" s="23"/>
      <c r="Y10" s="2" t="str">
        <f t="shared" si="4"/>
        <v/>
      </c>
      <c r="Z10" s="2" t="str">
        <f t="shared" si="12"/>
        <v/>
      </c>
      <c r="AA10" s="2" t="str">
        <f t="shared" si="13"/>
        <v/>
      </c>
      <c r="AB10" s="2" t="str">
        <f t="shared" si="14"/>
        <v/>
      </c>
      <c r="AC10" s="112" t="str">
        <f t="shared" si="8"/>
        <v/>
      </c>
      <c r="AD10" s="113" t="str">
        <f t="shared" si="15"/>
        <v/>
      </c>
      <c r="AE10" s="2" t="str">
        <f t="shared" si="16"/>
        <v/>
      </c>
      <c r="AF10" s="2"/>
      <c r="AG10" s="2" t="str">
        <f t="shared" si="17"/>
        <v/>
      </c>
      <c r="AH10" s="33" t="s">
        <v>1235</v>
      </c>
      <c r="AJ10" s="16" t="str">
        <f t="shared" si="18"/>
        <v>　</v>
      </c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</row>
    <row r="11" spans="1:111" customFormat="1" ht="18" customHeight="1" x14ac:dyDescent="0.2">
      <c r="A11" s="285"/>
      <c r="B11" s="289"/>
      <c r="C11" s="290"/>
      <c r="D11" s="294"/>
      <c r="E11" s="297"/>
      <c r="F11" s="279"/>
      <c r="G11" s="300"/>
      <c r="H11" s="279"/>
      <c r="I11" s="282"/>
      <c r="J11" s="12"/>
      <c r="K11" s="12"/>
      <c r="L11" s="12"/>
      <c r="M11" s="12"/>
      <c r="N11" s="160"/>
      <c r="O11" s="114"/>
      <c r="P11" s="19"/>
      <c r="Q11" s="19"/>
      <c r="R11" s="19"/>
      <c r="S11" s="2" t="str">
        <f t="shared" si="9"/>
        <v/>
      </c>
      <c r="T11" s="22" t="str">
        <f t="shared" si="10"/>
        <v/>
      </c>
      <c r="U11" s="1" t="str">
        <f t="shared" si="11"/>
        <v/>
      </c>
      <c r="V11" s="1" t="str">
        <f t="shared" si="1"/>
        <v/>
      </c>
      <c r="W11" s="1" t="str">
        <f t="shared" si="2"/>
        <v/>
      </c>
      <c r="X11" s="23"/>
      <c r="Y11" s="2" t="str">
        <f t="shared" si="4"/>
        <v/>
      </c>
      <c r="Z11" s="2" t="str">
        <f t="shared" si="12"/>
        <v/>
      </c>
      <c r="AA11" s="2" t="str">
        <f t="shared" si="13"/>
        <v/>
      </c>
      <c r="AB11" s="2" t="str">
        <f t="shared" si="14"/>
        <v/>
      </c>
      <c r="AC11" s="112" t="str">
        <f t="shared" si="8"/>
        <v/>
      </c>
      <c r="AD11" s="113" t="str">
        <f t="shared" si="15"/>
        <v/>
      </c>
      <c r="AE11" s="2" t="str">
        <f t="shared" si="16"/>
        <v/>
      </c>
      <c r="AF11" s="2"/>
      <c r="AG11" s="2" t="str">
        <f t="shared" si="17"/>
        <v/>
      </c>
      <c r="AH11" s="33" t="s">
        <v>1235</v>
      </c>
      <c r="AJ11" s="16" t="str">
        <f t="shared" si="18"/>
        <v>　</v>
      </c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</row>
    <row r="12" spans="1:111" customFormat="1" ht="18" customHeight="1" x14ac:dyDescent="0.2">
      <c r="A12" s="286"/>
      <c r="B12" s="291"/>
      <c r="C12" s="292"/>
      <c r="D12" s="295"/>
      <c r="E12" s="298"/>
      <c r="F12" s="280"/>
      <c r="G12" s="301"/>
      <c r="H12" s="280"/>
      <c r="I12" s="283"/>
      <c r="J12" s="115"/>
      <c r="K12" s="115"/>
      <c r="L12" s="115"/>
      <c r="M12" s="115"/>
      <c r="N12" s="161"/>
      <c r="O12" s="116"/>
      <c r="P12" s="19"/>
      <c r="Q12" s="19"/>
      <c r="R12" s="19"/>
      <c r="S12" s="2" t="str">
        <f t="shared" si="9"/>
        <v/>
      </c>
      <c r="T12" s="22" t="str">
        <f t="shared" si="10"/>
        <v/>
      </c>
      <c r="U12" s="1" t="str">
        <f t="shared" si="11"/>
        <v/>
      </c>
      <c r="V12" s="1" t="str">
        <f t="shared" si="1"/>
        <v/>
      </c>
      <c r="W12" s="1" t="str">
        <f t="shared" si="2"/>
        <v/>
      </c>
      <c r="X12" s="23"/>
      <c r="Y12" s="2" t="str">
        <f t="shared" si="4"/>
        <v/>
      </c>
      <c r="Z12" s="2" t="str">
        <f t="shared" si="12"/>
        <v/>
      </c>
      <c r="AA12" s="2" t="str">
        <f t="shared" si="13"/>
        <v/>
      </c>
      <c r="AB12" s="2" t="str">
        <f t="shared" si="14"/>
        <v/>
      </c>
      <c r="AC12" s="112" t="str">
        <f t="shared" si="8"/>
        <v/>
      </c>
      <c r="AD12" s="113" t="str">
        <f t="shared" si="15"/>
        <v/>
      </c>
      <c r="AE12" s="2" t="str">
        <f t="shared" si="16"/>
        <v/>
      </c>
      <c r="AF12" s="2"/>
      <c r="AG12" s="2" t="str">
        <f t="shared" si="17"/>
        <v/>
      </c>
      <c r="AH12" s="33" t="s">
        <v>1235</v>
      </c>
      <c r="AJ12" s="16" t="str">
        <f t="shared" si="18"/>
        <v>　</v>
      </c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</row>
    <row r="13" spans="1:111" customFormat="1" ht="18" customHeight="1" x14ac:dyDescent="0.2">
      <c r="A13" s="284">
        <v>2</v>
      </c>
      <c r="B13" s="287"/>
      <c r="C13" s="288"/>
      <c r="D13" s="293"/>
      <c r="E13" s="296"/>
      <c r="F13" s="278" t="s">
        <v>1217</v>
      </c>
      <c r="G13" s="299"/>
      <c r="H13" s="278" t="s">
        <v>1218</v>
      </c>
      <c r="I13" s="281"/>
      <c r="J13" s="117"/>
      <c r="K13" s="117"/>
      <c r="L13" s="117"/>
      <c r="M13" s="117"/>
      <c r="N13" s="162"/>
      <c r="O13" s="118"/>
      <c r="P13" s="19"/>
      <c r="Q13" s="19"/>
      <c r="R13" s="19"/>
      <c r="S13" s="2" t="str">
        <f t="shared" ref="S13:S18" si="19">IF(ISBLANK(J13),"",VLOOKUP(CONCATENATE($AC$4,LEFT(N13,1)),区分性別,2,FALSE)+J13*100)</f>
        <v/>
      </c>
      <c r="T13" s="22" t="str">
        <f>IF(ISBLANK(J13),"",$B$13)</f>
        <v/>
      </c>
      <c r="U13" s="1" t="str">
        <f t="shared" ref="U13:U18" si="20">IF($T13="","",VLOOKUP($T13,種目,2,FALSE))</f>
        <v/>
      </c>
      <c r="V13" s="1" t="str">
        <f t="shared" ref="V13:V18" si="21">IF($T13="","",VLOOKUP($T13,種目,3,FALSE))</f>
        <v/>
      </c>
      <c r="W13" s="1" t="str">
        <f t="shared" ref="W13:W18" si="22">IF($T13="","",VLOOKUP($T13,種目,4,FALSE))</f>
        <v/>
      </c>
      <c r="X13" s="23" t="str">
        <f>IF(ISNUMBER(S13),IF(LEN(E13)=1,CONCATENATE(E13,G13,I13),CONCATENATE("0",G13,I13)),"")</f>
        <v/>
      </c>
      <c r="Y13" s="2" t="str">
        <f>W13</f>
        <v/>
      </c>
      <c r="Z13" s="2" t="str">
        <f>IF(ISBLANK(J13),"",J13)</f>
        <v/>
      </c>
      <c r="AA13" s="2" t="str">
        <f t="shared" si="13"/>
        <v/>
      </c>
      <c r="AB13" s="2" t="str">
        <f>IF(ISNUMBER(Z13),L13,"")</f>
        <v/>
      </c>
      <c r="AC13" s="112" t="str">
        <f t="shared" si="8"/>
        <v/>
      </c>
      <c r="AD13" s="113" t="str">
        <f t="shared" si="15"/>
        <v/>
      </c>
      <c r="AE13" s="2" t="str">
        <f>IF(ISBLANK(J13),"",IF(LEFT(N13,1)="男",1,2))</f>
        <v/>
      </c>
      <c r="AF13" s="2"/>
      <c r="AG13" s="2" t="str">
        <f>IF(ISNUMBER(Z13),$AB$4,"")</f>
        <v/>
      </c>
      <c r="AH13" s="33" t="s">
        <v>1235</v>
      </c>
      <c r="AJ13" s="16" t="str">
        <f t="shared" si="18"/>
        <v>　</v>
      </c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</row>
    <row r="14" spans="1:111" customFormat="1" ht="18" customHeight="1" x14ac:dyDescent="0.2">
      <c r="A14" s="285"/>
      <c r="B14" s="289"/>
      <c r="C14" s="290"/>
      <c r="D14" s="294"/>
      <c r="E14" s="297"/>
      <c r="F14" s="279"/>
      <c r="G14" s="300"/>
      <c r="H14" s="279"/>
      <c r="I14" s="282"/>
      <c r="J14" s="12"/>
      <c r="K14" s="12"/>
      <c r="L14" s="12"/>
      <c r="M14" s="12"/>
      <c r="N14" s="160"/>
      <c r="O14" s="114"/>
      <c r="P14" s="19"/>
      <c r="Q14" s="19"/>
      <c r="R14" s="19"/>
      <c r="S14" s="2" t="str">
        <f t="shared" si="19"/>
        <v/>
      </c>
      <c r="T14" s="22" t="str">
        <f t="shared" ref="T14:T18" si="23">IF(ISBLANK(J14),"",$B$13)</f>
        <v/>
      </c>
      <c r="U14" s="1" t="str">
        <f t="shared" si="20"/>
        <v/>
      </c>
      <c r="V14" s="1" t="str">
        <f t="shared" si="21"/>
        <v/>
      </c>
      <c r="W14" s="1" t="str">
        <f t="shared" si="22"/>
        <v/>
      </c>
      <c r="X14" s="23"/>
      <c r="Y14" s="2" t="str">
        <f t="shared" ref="Y14:Y18" si="24">W14</f>
        <v/>
      </c>
      <c r="Z14" s="2" t="str">
        <f t="shared" ref="Z14:Z18" si="25">IF(ISBLANK(J14),"",J14)</f>
        <v/>
      </c>
      <c r="AA14" s="2" t="str">
        <f t="shared" ref="AA14:AA18" si="26">IF(ISNUMBER(Z14),IF(ISBLANK(M14),AJ14,CONCATENATE(AJ14,"(",M14,")")),"")</f>
        <v/>
      </c>
      <c r="AB14" s="2" t="str">
        <f t="shared" ref="AB14:AB18" si="27">IF(ISNUMBER(Z14),L14,"")</f>
        <v/>
      </c>
      <c r="AC14" s="112" t="str">
        <f t="shared" si="8"/>
        <v/>
      </c>
      <c r="AD14" s="113" t="str">
        <f t="shared" si="15"/>
        <v/>
      </c>
      <c r="AE14" s="2" t="str">
        <f t="shared" ref="AE14:AE18" si="28">IF(ISBLANK(J14),"",IF(LEFT(N14,1)="男",1,2))</f>
        <v/>
      </c>
      <c r="AF14" s="2"/>
      <c r="AG14" s="2" t="str">
        <f t="shared" ref="AG14:AG18" si="29">IF(ISNUMBER(Z14),$AB$4,"")</f>
        <v/>
      </c>
      <c r="AH14" s="33" t="s">
        <v>1235</v>
      </c>
      <c r="AJ14" s="16" t="str">
        <f t="shared" ref="AJ14:AJ18" si="30">IF(LEN(K14)&gt;6,SUBSTITUTE(K14,"　",""),IF(LEN(K14)=6,K14,IF(LEN(K14)=5,CONCATENATE(K14,"　"),IF(LEN(K14)=4,CONCATENATE(SUBSTITUTE(K14,"　","　　"),"　"),CONCATENATE(SUBSTITUTE(K14,"　","　　　"),"　")))))</f>
        <v>　</v>
      </c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</row>
    <row r="15" spans="1:111" customFormat="1" ht="18" customHeight="1" x14ac:dyDescent="0.2">
      <c r="A15" s="285"/>
      <c r="B15" s="289"/>
      <c r="C15" s="290"/>
      <c r="D15" s="294"/>
      <c r="E15" s="297"/>
      <c r="F15" s="279"/>
      <c r="G15" s="300"/>
      <c r="H15" s="279"/>
      <c r="I15" s="282"/>
      <c r="J15" s="12"/>
      <c r="K15" s="12"/>
      <c r="L15" s="12"/>
      <c r="M15" s="12"/>
      <c r="N15" s="160"/>
      <c r="O15" s="114"/>
      <c r="P15" s="19"/>
      <c r="Q15" s="19"/>
      <c r="R15" s="19"/>
      <c r="S15" s="2" t="str">
        <f t="shared" si="19"/>
        <v/>
      </c>
      <c r="T15" s="22" t="str">
        <f t="shared" si="23"/>
        <v/>
      </c>
      <c r="U15" s="1" t="str">
        <f t="shared" si="20"/>
        <v/>
      </c>
      <c r="V15" s="1" t="str">
        <f t="shared" si="21"/>
        <v/>
      </c>
      <c r="W15" s="1" t="str">
        <f t="shared" si="22"/>
        <v/>
      </c>
      <c r="X15" s="23"/>
      <c r="Y15" s="2" t="str">
        <f t="shared" si="24"/>
        <v/>
      </c>
      <c r="Z15" s="2" t="str">
        <f t="shared" si="25"/>
        <v/>
      </c>
      <c r="AA15" s="2" t="str">
        <f t="shared" si="26"/>
        <v/>
      </c>
      <c r="AB15" s="2" t="str">
        <f t="shared" si="27"/>
        <v/>
      </c>
      <c r="AC15" s="112" t="str">
        <f t="shared" si="8"/>
        <v/>
      </c>
      <c r="AD15" s="113" t="str">
        <f t="shared" si="15"/>
        <v/>
      </c>
      <c r="AE15" s="2" t="str">
        <f t="shared" si="28"/>
        <v/>
      </c>
      <c r="AF15" s="2"/>
      <c r="AG15" s="2" t="str">
        <f t="shared" si="29"/>
        <v/>
      </c>
      <c r="AH15" s="33" t="s">
        <v>1235</v>
      </c>
      <c r="AJ15" s="16" t="str">
        <f t="shared" si="30"/>
        <v>　</v>
      </c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</row>
    <row r="16" spans="1:111" customFormat="1" ht="18" customHeight="1" x14ac:dyDescent="0.2">
      <c r="A16" s="285"/>
      <c r="B16" s="289"/>
      <c r="C16" s="290"/>
      <c r="D16" s="294"/>
      <c r="E16" s="297"/>
      <c r="F16" s="279"/>
      <c r="G16" s="300"/>
      <c r="H16" s="279"/>
      <c r="I16" s="282"/>
      <c r="J16" s="12"/>
      <c r="K16" s="12"/>
      <c r="L16" s="12"/>
      <c r="M16" s="12"/>
      <c r="N16" s="160"/>
      <c r="O16" s="114"/>
      <c r="P16" s="19"/>
      <c r="Q16" s="19"/>
      <c r="R16" s="19"/>
      <c r="S16" s="2" t="str">
        <f t="shared" si="19"/>
        <v/>
      </c>
      <c r="T16" s="22" t="str">
        <f t="shared" si="23"/>
        <v/>
      </c>
      <c r="U16" s="1" t="str">
        <f t="shared" si="20"/>
        <v/>
      </c>
      <c r="V16" s="1" t="str">
        <f t="shared" si="21"/>
        <v/>
      </c>
      <c r="W16" s="1" t="str">
        <f t="shared" si="22"/>
        <v/>
      </c>
      <c r="X16" s="23"/>
      <c r="Y16" s="2" t="str">
        <f t="shared" si="24"/>
        <v/>
      </c>
      <c r="Z16" s="2" t="str">
        <f t="shared" si="25"/>
        <v/>
      </c>
      <c r="AA16" s="2" t="str">
        <f t="shared" si="26"/>
        <v/>
      </c>
      <c r="AB16" s="2" t="str">
        <f t="shared" si="27"/>
        <v/>
      </c>
      <c r="AC16" s="112" t="str">
        <f t="shared" si="8"/>
        <v/>
      </c>
      <c r="AD16" s="113" t="str">
        <f t="shared" si="15"/>
        <v/>
      </c>
      <c r="AE16" s="2" t="str">
        <f t="shared" si="28"/>
        <v/>
      </c>
      <c r="AF16" s="2"/>
      <c r="AG16" s="2" t="str">
        <f t="shared" si="29"/>
        <v/>
      </c>
      <c r="AH16" s="33" t="s">
        <v>1235</v>
      </c>
      <c r="AJ16" s="16" t="str">
        <f t="shared" si="30"/>
        <v>　</v>
      </c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</row>
    <row r="17" spans="1:111" customFormat="1" ht="18" customHeight="1" x14ac:dyDescent="0.2">
      <c r="A17" s="285"/>
      <c r="B17" s="289"/>
      <c r="C17" s="290"/>
      <c r="D17" s="294"/>
      <c r="E17" s="297"/>
      <c r="F17" s="279"/>
      <c r="G17" s="300"/>
      <c r="H17" s="279"/>
      <c r="I17" s="282"/>
      <c r="J17" s="12"/>
      <c r="K17" s="12"/>
      <c r="L17" s="12"/>
      <c r="M17" s="12"/>
      <c r="N17" s="160"/>
      <c r="O17" s="114"/>
      <c r="P17" s="19"/>
      <c r="Q17" s="19"/>
      <c r="R17" s="19"/>
      <c r="S17" s="2" t="str">
        <f t="shared" si="19"/>
        <v/>
      </c>
      <c r="T17" s="22" t="str">
        <f t="shared" si="23"/>
        <v/>
      </c>
      <c r="U17" s="1" t="str">
        <f t="shared" si="20"/>
        <v/>
      </c>
      <c r="V17" s="1" t="str">
        <f t="shared" si="21"/>
        <v/>
      </c>
      <c r="W17" s="1" t="str">
        <f t="shared" si="22"/>
        <v/>
      </c>
      <c r="X17" s="23"/>
      <c r="Y17" s="2" t="str">
        <f t="shared" si="24"/>
        <v/>
      </c>
      <c r="Z17" s="2" t="str">
        <f t="shared" si="25"/>
        <v/>
      </c>
      <c r="AA17" s="2" t="str">
        <f t="shared" si="26"/>
        <v/>
      </c>
      <c r="AB17" s="2" t="str">
        <f t="shared" si="27"/>
        <v/>
      </c>
      <c r="AC17" s="112" t="str">
        <f t="shared" si="8"/>
        <v/>
      </c>
      <c r="AD17" s="113" t="str">
        <f t="shared" si="15"/>
        <v/>
      </c>
      <c r="AE17" s="2" t="str">
        <f t="shared" si="28"/>
        <v/>
      </c>
      <c r="AF17" s="2"/>
      <c r="AG17" s="2" t="str">
        <f t="shared" si="29"/>
        <v/>
      </c>
      <c r="AH17" s="33" t="s">
        <v>1235</v>
      </c>
      <c r="AJ17" s="16" t="str">
        <f t="shared" si="30"/>
        <v>　</v>
      </c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</row>
    <row r="18" spans="1:111" customFormat="1" ht="18" customHeight="1" x14ac:dyDescent="0.2">
      <c r="A18" s="286"/>
      <c r="B18" s="291"/>
      <c r="C18" s="292"/>
      <c r="D18" s="295"/>
      <c r="E18" s="298"/>
      <c r="F18" s="280"/>
      <c r="G18" s="301"/>
      <c r="H18" s="280"/>
      <c r="I18" s="283"/>
      <c r="J18" s="115"/>
      <c r="K18" s="115"/>
      <c r="L18" s="115"/>
      <c r="M18" s="115"/>
      <c r="N18" s="161"/>
      <c r="O18" s="116"/>
      <c r="P18" s="19"/>
      <c r="Q18" s="19"/>
      <c r="R18" s="19"/>
      <c r="S18" s="2" t="str">
        <f t="shared" si="19"/>
        <v/>
      </c>
      <c r="T18" s="22" t="str">
        <f t="shared" si="23"/>
        <v/>
      </c>
      <c r="U18" s="1" t="str">
        <f t="shared" si="20"/>
        <v/>
      </c>
      <c r="V18" s="1" t="str">
        <f t="shared" si="21"/>
        <v/>
      </c>
      <c r="W18" s="1" t="str">
        <f t="shared" si="22"/>
        <v/>
      </c>
      <c r="X18" s="23"/>
      <c r="Y18" s="2" t="str">
        <f t="shared" si="24"/>
        <v/>
      </c>
      <c r="Z18" s="2" t="str">
        <f t="shared" si="25"/>
        <v/>
      </c>
      <c r="AA18" s="2" t="str">
        <f t="shared" si="26"/>
        <v/>
      </c>
      <c r="AB18" s="2" t="str">
        <f t="shared" si="27"/>
        <v/>
      </c>
      <c r="AC18" s="112" t="str">
        <f t="shared" si="8"/>
        <v/>
      </c>
      <c r="AD18" s="113" t="str">
        <f t="shared" si="15"/>
        <v/>
      </c>
      <c r="AE18" s="2" t="str">
        <f t="shared" si="28"/>
        <v/>
      </c>
      <c r="AF18" s="2"/>
      <c r="AG18" s="2" t="str">
        <f t="shared" si="29"/>
        <v/>
      </c>
      <c r="AH18" s="33" t="s">
        <v>1235</v>
      </c>
      <c r="AJ18" s="16" t="str">
        <f t="shared" si="30"/>
        <v>　</v>
      </c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</row>
    <row r="19" spans="1:111" customFormat="1" ht="18" customHeight="1" x14ac:dyDescent="0.2">
      <c r="A19" s="319">
        <v>3</v>
      </c>
      <c r="B19" s="322"/>
      <c r="C19" s="323"/>
      <c r="D19" s="328"/>
      <c r="E19" s="296"/>
      <c r="F19" s="278" t="s">
        <v>1217</v>
      </c>
      <c r="G19" s="299"/>
      <c r="H19" s="278" t="s">
        <v>1218</v>
      </c>
      <c r="I19" s="281"/>
      <c r="J19" s="170"/>
      <c r="K19" s="170"/>
      <c r="L19" s="170"/>
      <c r="M19" s="170"/>
      <c r="N19" s="171"/>
      <c r="O19" s="172"/>
      <c r="P19" s="19"/>
      <c r="Q19" s="19"/>
      <c r="R19" s="19"/>
      <c r="S19" s="2" t="str">
        <f t="shared" ref="S19:S37" si="31">IF(ISBLANK(J19),"",VLOOKUP(CONCATENATE($AC$4,LEFT(N19,1)),区分性別,2,FALSE)+J19*100)</f>
        <v/>
      </c>
      <c r="T19" s="22" t="str">
        <f>IF(ISBLANK(J19),"",$B$19)</f>
        <v/>
      </c>
      <c r="U19" s="1" t="str">
        <f t="shared" si="11"/>
        <v/>
      </c>
      <c r="V19" s="1" t="str">
        <f t="shared" si="1"/>
        <v/>
      </c>
      <c r="W19" s="1" t="str">
        <f t="shared" si="2"/>
        <v/>
      </c>
      <c r="X19" s="23" t="str">
        <f t="shared" ref="X19" si="32">IF(ISNUMBER(S19),IF(LEN(E19)=1,CONCATENATE(E19,G19,I19),CONCATENATE("0",G19,I19)),"")</f>
        <v/>
      </c>
      <c r="Y19" s="2" t="str">
        <f t="shared" ref="Y19:Y37" si="33">W19</f>
        <v/>
      </c>
      <c r="Z19" s="2" t="str">
        <f t="shared" ref="Z19:Z37" si="34">IF(ISBLANK(J19),"",J19)</f>
        <v/>
      </c>
      <c r="AA19" s="2" t="str">
        <f t="shared" ref="AA19:AA37" si="35">IF(ISNUMBER(Z19),IF(ISBLANK(M19),AJ19,CONCATENATE(AJ19,"(",M19,")")),"")</f>
        <v/>
      </c>
      <c r="AB19" s="2" t="str">
        <f t="shared" ref="AB19:AB37" si="36">IF(ISNUMBER(Z19),L19,"")</f>
        <v/>
      </c>
      <c r="AC19" s="112" t="str">
        <f t="shared" si="8"/>
        <v/>
      </c>
      <c r="AD19" s="113" t="str">
        <f t="shared" si="15"/>
        <v/>
      </c>
      <c r="AE19" s="2" t="str">
        <f t="shared" ref="AE19:AE37" si="37">IF(ISBLANK(J19),"",IF(LEFT(N19,1)="男",1,2))</f>
        <v/>
      </c>
      <c r="AF19" s="2"/>
      <c r="AG19" s="2" t="str">
        <f t="shared" ref="AG19:AG37" si="38">IF(ISNUMBER(Z19),$AB$4,"")</f>
        <v/>
      </c>
      <c r="AH19" s="33" t="s">
        <v>1235</v>
      </c>
      <c r="AJ19" s="16" t="str">
        <f t="shared" ref="AJ19:AJ37" si="39">IF(LEN(K19)&gt;6,SUBSTITUTE(K19,"　",""),IF(LEN(K19)=6,K19,IF(LEN(K19)=5,CONCATENATE(K19,"　"),IF(LEN(K19)=4,CONCATENATE(SUBSTITUTE(K19,"　","　　"),"　"),CONCATENATE(SUBSTITUTE(K19,"　","　　　"),"　")))))</f>
        <v>　</v>
      </c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</row>
    <row r="20" spans="1:111" customFormat="1" ht="18" customHeight="1" x14ac:dyDescent="0.2">
      <c r="A20" s="320"/>
      <c r="B20" s="324"/>
      <c r="C20" s="325"/>
      <c r="D20" s="329"/>
      <c r="E20" s="297"/>
      <c r="F20" s="279"/>
      <c r="G20" s="300"/>
      <c r="H20" s="279"/>
      <c r="I20" s="282"/>
      <c r="J20" s="173"/>
      <c r="K20" s="173"/>
      <c r="L20" s="173"/>
      <c r="M20" s="173"/>
      <c r="N20" s="174"/>
      <c r="O20" s="175"/>
      <c r="P20" s="19"/>
      <c r="Q20" s="19"/>
      <c r="R20" s="19"/>
      <c r="S20" s="2" t="str">
        <f t="shared" ref="S20:S24" si="40">IF(ISBLANK(J20),"",VLOOKUP(CONCATENATE($AC$4,LEFT(N20,1)),区分性別,2,FALSE)+J20*100)</f>
        <v/>
      </c>
      <c r="T20" s="22" t="str">
        <f t="shared" ref="T20:T24" si="41">IF(ISBLANK(J20),"",$B$19)</f>
        <v/>
      </c>
      <c r="U20" s="1" t="str">
        <f t="shared" si="11"/>
        <v/>
      </c>
      <c r="V20" s="1" t="str">
        <f t="shared" si="1"/>
        <v/>
      </c>
      <c r="W20" s="1" t="str">
        <f t="shared" si="2"/>
        <v/>
      </c>
      <c r="X20" s="23"/>
      <c r="Y20" s="2" t="str">
        <f t="shared" ref="Y20:Y24" si="42">W20</f>
        <v/>
      </c>
      <c r="Z20" s="2" t="str">
        <f t="shared" ref="Z20:Z24" si="43">IF(ISBLANK(J20),"",J20)</f>
        <v/>
      </c>
      <c r="AA20" s="2" t="str">
        <f t="shared" ref="AA20:AA24" si="44">IF(ISNUMBER(Z20),IF(ISBLANK(M20),AJ20,CONCATENATE(AJ20,"(",M20,")")),"")</f>
        <v/>
      </c>
      <c r="AB20" s="2" t="str">
        <f t="shared" ref="AB20:AB24" si="45">IF(ISNUMBER(Z20),L20,"")</f>
        <v/>
      </c>
      <c r="AC20" s="112" t="str">
        <f t="shared" ref="AC20:AC24" si="46">IF(ISNUMBER(Z20),VLOOKUP(AH20,県,2,FALSE),"")</f>
        <v/>
      </c>
      <c r="AD20" s="113" t="str">
        <f t="shared" si="15"/>
        <v/>
      </c>
      <c r="AE20" s="2" t="str">
        <f t="shared" ref="AE20:AE24" si="47">IF(ISBLANK(J20),"",IF(LEFT(N20,1)="男",1,2))</f>
        <v/>
      </c>
      <c r="AF20" s="2"/>
      <c r="AG20" s="2" t="str">
        <f t="shared" ref="AG20:AG24" si="48">IF(ISNUMBER(Z20),$AB$4,"")</f>
        <v/>
      </c>
      <c r="AH20" s="33" t="s">
        <v>1235</v>
      </c>
      <c r="AJ20" s="16" t="str">
        <f t="shared" ref="AJ20:AJ24" si="49">IF(LEN(K20)&gt;6,SUBSTITUTE(K20,"　",""),IF(LEN(K20)=6,K20,IF(LEN(K20)=5,CONCATENATE(K20,"　"),IF(LEN(K20)=4,CONCATENATE(SUBSTITUTE(K20,"　","　　"),"　"),CONCATENATE(SUBSTITUTE(K20,"　","　　　"),"　")))))</f>
        <v>　</v>
      </c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</row>
    <row r="21" spans="1:111" customFormat="1" ht="18" customHeight="1" x14ac:dyDescent="0.2">
      <c r="A21" s="320"/>
      <c r="B21" s="324"/>
      <c r="C21" s="325"/>
      <c r="D21" s="329"/>
      <c r="E21" s="297"/>
      <c r="F21" s="279"/>
      <c r="G21" s="300"/>
      <c r="H21" s="279"/>
      <c r="I21" s="282"/>
      <c r="J21" s="173"/>
      <c r="K21" s="173"/>
      <c r="L21" s="173"/>
      <c r="M21" s="173"/>
      <c r="N21" s="174"/>
      <c r="O21" s="175"/>
      <c r="P21" s="19"/>
      <c r="Q21" s="19"/>
      <c r="R21" s="19"/>
      <c r="S21" s="2" t="str">
        <f t="shared" si="40"/>
        <v/>
      </c>
      <c r="T21" s="22" t="str">
        <f t="shared" si="41"/>
        <v/>
      </c>
      <c r="U21" s="1" t="str">
        <f t="shared" si="11"/>
        <v/>
      </c>
      <c r="V21" s="1" t="str">
        <f t="shared" si="1"/>
        <v/>
      </c>
      <c r="W21" s="1" t="str">
        <f t="shared" si="2"/>
        <v/>
      </c>
      <c r="X21" s="23"/>
      <c r="Y21" s="2" t="str">
        <f t="shared" si="42"/>
        <v/>
      </c>
      <c r="Z21" s="2" t="str">
        <f t="shared" si="43"/>
        <v/>
      </c>
      <c r="AA21" s="2" t="str">
        <f t="shared" si="44"/>
        <v/>
      </c>
      <c r="AB21" s="2" t="str">
        <f t="shared" si="45"/>
        <v/>
      </c>
      <c r="AC21" s="112" t="str">
        <f t="shared" si="46"/>
        <v/>
      </c>
      <c r="AD21" s="113" t="str">
        <f t="shared" ref="AD21:AD24" si="50">IF(ISNUMBER(Z21),$AD$4,"")</f>
        <v/>
      </c>
      <c r="AE21" s="2" t="str">
        <f t="shared" si="47"/>
        <v/>
      </c>
      <c r="AF21" s="2"/>
      <c r="AG21" s="2" t="str">
        <f t="shared" si="48"/>
        <v/>
      </c>
      <c r="AH21" s="33" t="s">
        <v>1235</v>
      </c>
      <c r="AJ21" s="16" t="str">
        <f t="shared" si="49"/>
        <v>　</v>
      </c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</row>
    <row r="22" spans="1:111" customFormat="1" ht="18" customHeight="1" x14ac:dyDescent="0.2">
      <c r="A22" s="320"/>
      <c r="B22" s="324"/>
      <c r="C22" s="325"/>
      <c r="D22" s="329"/>
      <c r="E22" s="297"/>
      <c r="F22" s="279"/>
      <c r="G22" s="300"/>
      <c r="H22" s="279"/>
      <c r="I22" s="282"/>
      <c r="J22" s="173"/>
      <c r="K22" s="173"/>
      <c r="L22" s="173"/>
      <c r="M22" s="173"/>
      <c r="N22" s="174"/>
      <c r="O22" s="175"/>
      <c r="P22" s="19"/>
      <c r="Q22" s="19"/>
      <c r="R22" s="19"/>
      <c r="S22" s="2" t="str">
        <f t="shared" si="40"/>
        <v/>
      </c>
      <c r="T22" s="22" t="str">
        <f t="shared" si="41"/>
        <v/>
      </c>
      <c r="U22" s="1" t="str">
        <f t="shared" si="11"/>
        <v/>
      </c>
      <c r="V22" s="1" t="str">
        <f t="shared" si="1"/>
        <v/>
      </c>
      <c r="W22" s="1" t="str">
        <f t="shared" si="2"/>
        <v/>
      </c>
      <c r="X22" s="23"/>
      <c r="Y22" s="2" t="str">
        <f t="shared" si="42"/>
        <v/>
      </c>
      <c r="Z22" s="2" t="str">
        <f t="shared" si="43"/>
        <v/>
      </c>
      <c r="AA22" s="2" t="str">
        <f t="shared" si="44"/>
        <v/>
      </c>
      <c r="AB22" s="2" t="str">
        <f t="shared" si="45"/>
        <v/>
      </c>
      <c r="AC22" s="112" t="str">
        <f t="shared" si="46"/>
        <v/>
      </c>
      <c r="AD22" s="113" t="str">
        <f t="shared" si="50"/>
        <v/>
      </c>
      <c r="AE22" s="2" t="str">
        <f t="shared" si="47"/>
        <v/>
      </c>
      <c r="AF22" s="2"/>
      <c r="AG22" s="2" t="str">
        <f t="shared" si="48"/>
        <v/>
      </c>
      <c r="AH22" s="33" t="s">
        <v>1235</v>
      </c>
      <c r="AJ22" s="16" t="str">
        <f t="shared" si="49"/>
        <v>　</v>
      </c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</row>
    <row r="23" spans="1:111" customFormat="1" ht="18" customHeight="1" x14ac:dyDescent="0.2">
      <c r="A23" s="320"/>
      <c r="B23" s="324"/>
      <c r="C23" s="325"/>
      <c r="D23" s="329"/>
      <c r="E23" s="297"/>
      <c r="F23" s="279"/>
      <c r="G23" s="300"/>
      <c r="H23" s="279"/>
      <c r="I23" s="282"/>
      <c r="J23" s="173"/>
      <c r="K23" s="173"/>
      <c r="L23" s="173"/>
      <c r="M23" s="173"/>
      <c r="N23" s="174"/>
      <c r="O23" s="175"/>
      <c r="P23" s="19"/>
      <c r="Q23" s="19"/>
      <c r="R23" s="19"/>
      <c r="S23" s="2" t="str">
        <f t="shared" si="40"/>
        <v/>
      </c>
      <c r="T23" s="22" t="str">
        <f t="shared" si="41"/>
        <v/>
      </c>
      <c r="U23" s="1" t="str">
        <f t="shared" si="11"/>
        <v/>
      </c>
      <c r="V23" s="1" t="str">
        <f t="shared" si="1"/>
        <v/>
      </c>
      <c r="W23" s="1" t="str">
        <f t="shared" si="2"/>
        <v/>
      </c>
      <c r="X23" s="23"/>
      <c r="Y23" s="2" t="str">
        <f t="shared" si="42"/>
        <v/>
      </c>
      <c r="Z23" s="2" t="str">
        <f t="shared" si="43"/>
        <v/>
      </c>
      <c r="AA23" s="2" t="str">
        <f t="shared" si="44"/>
        <v/>
      </c>
      <c r="AB23" s="2" t="str">
        <f t="shared" si="45"/>
        <v/>
      </c>
      <c r="AC23" s="112" t="str">
        <f t="shared" si="46"/>
        <v/>
      </c>
      <c r="AD23" s="113" t="str">
        <f t="shared" si="50"/>
        <v/>
      </c>
      <c r="AE23" s="2" t="str">
        <f t="shared" si="47"/>
        <v/>
      </c>
      <c r="AF23" s="2"/>
      <c r="AG23" s="2" t="str">
        <f t="shared" si="48"/>
        <v/>
      </c>
      <c r="AH23" s="33" t="s">
        <v>1235</v>
      </c>
      <c r="AJ23" s="16" t="str">
        <f t="shared" si="49"/>
        <v>　</v>
      </c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</row>
    <row r="24" spans="1:111" customFormat="1" ht="18" customHeight="1" x14ac:dyDescent="0.2">
      <c r="A24" s="321"/>
      <c r="B24" s="326"/>
      <c r="C24" s="327"/>
      <c r="D24" s="330"/>
      <c r="E24" s="298"/>
      <c r="F24" s="280"/>
      <c r="G24" s="301"/>
      <c r="H24" s="280"/>
      <c r="I24" s="283"/>
      <c r="J24" s="176"/>
      <c r="K24" s="176"/>
      <c r="L24" s="176"/>
      <c r="M24" s="176"/>
      <c r="N24" s="177"/>
      <c r="O24" s="178"/>
      <c r="P24" s="19"/>
      <c r="Q24" s="19"/>
      <c r="R24" s="19"/>
      <c r="S24" s="2" t="str">
        <f t="shared" si="40"/>
        <v/>
      </c>
      <c r="T24" s="22" t="str">
        <f t="shared" si="41"/>
        <v/>
      </c>
      <c r="U24" s="1" t="str">
        <f t="shared" si="11"/>
        <v/>
      </c>
      <c r="V24" s="1" t="str">
        <f t="shared" si="1"/>
        <v/>
      </c>
      <c r="W24" s="1" t="str">
        <f t="shared" si="2"/>
        <v/>
      </c>
      <c r="X24" s="23"/>
      <c r="Y24" s="2" t="str">
        <f t="shared" si="42"/>
        <v/>
      </c>
      <c r="Z24" s="2" t="str">
        <f t="shared" si="43"/>
        <v/>
      </c>
      <c r="AA24" s="2" t="str">
        <f t="shared" si="44"/>
        <v/>
      </c>
      <c r="AB24" s="2" t="str">
        <f t="shared" si="45"/>
        <v/>
      </c>
      <c r="AC24" s="112" t="str">
        <f t="shared" si="46"/>
        <v/>
      </c>
      <c r="AD24" s="113" t="str">
        <f t="shared" si="50"/>
        <v/>
      </c>
      <c r="AE24" s="2" t="str">
        <f t="shared" si="47"/>
        <v/>
      </c>
      <c r="AF24" s="2"/>
      <c r="AG24" s="2" t="str">
        <f t="shared" si="48"/>
        <v/>
      </c>
      <c r="AH24" s="33" t="s">
        <v>1235</v>
      </c>
      <c r="AJ24" s="16" t="str">
        <f t="shared" si="49"/>
        <v>　</v>
      </c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</row>
    <row r="25" spans="1:111" customFormat="1" ht="18" customHeight="1" x14ac:dyDescent="0.2">
      <c r="A25" s="319">
        <v>4</v>
      </c>
      <c r="B25" s="322"/>
      <c r="C25" s="323"/>
      <c r="D25" s="328"/>
      <c r="E25" s="296"/>
      <c r="F25" s="278" t="s">
        <v>1217</v>
      </c>
      <c r="G25" s="299"/>
      <c r="H25" s="278" t="s">
        <v>1218</v>
      </c>
      <c r="I25" s="281"/>
      <c r="J25" s="170"/>
      <c r="K25" s="170"/>
      <c r="L25" s="170"/>
      <c r="M25" s="170"/>
      <c r="N25" s="179"/>
      <c r="O25" s="180"/>
      <c r="P25" s="19"/>
      <c r="Q25" s="19"/>
      <c r="R25" s="19"/>
      <c r="S25" s="2" t="str">
        <f t="shared" si="31"/>
        <v/>
      </c>
      <c r="T25" s="22" t="str">
        <f>IF(ISBLANK(J25),"",$B$25)</f>
        <v/>
      </c>
      <c r="U25" s="1" t="str">
        <f t="shared" si="11"/>
        <v/>
      </c>
      <c r="V25" s="1" t="str">
        <f t="shared" si="1"/>
        <v/>
      </c>
      <c r="W25" s="1" t="str">
        <f t="shared" si="2"/>
        <v/>
      </c>
      <c r="X25" s="23" t="str">
        <f t="shared" ref="X25" si="51">IF(ISNUMBER(S25),IF(LEN(E25)=1,CONCATENATE(E25,G25,I25),CONCATENATE("0",G25,I25)),"")</f>
        <v/>
      </c>
      <c r="Y25" s="2" t="str">
        <f t="shared" si="33"/>
        <v/>
      </c>
      <c r="Z25" s="2" t="str">
        <f t="shared" si="34"/>
        <v/>
      </c>
      <c r="AA25" s="2" t="str">
        <f t="shared" si="35"/>
        <v/>
      </c>
      <c r="AB25" s="2" t="str">
        <f t="shared" si="36"/>
        <v/>
      </c>
      <c r="AC25" s="112" t="str">
        <f t="shared" ref="AC25:AC37" si="52">IF(ISNUMBER(Z25),VLOOKUP(AH25,県,2,FALSE),"")</f>
        <v/>
      </c>
      <c r="AD25" s="113" t="str">
        <f t="shared" ref="AD25:AD37" si="53">IF(ISNUMBER(Z25),$AD$4,"")</f>
        <v/>
      </c>
      <c r="AE25" s="2" t="str">
        <f t="shared" si="37"/>
        <v/>
      </c>
      <c r="AF25" s="2"/>
      <c r="AG25" s="2" t="str">
        <f t="shared" si="38"/>
        <v/>
      </c>
      <c r="AH25" s="33" t="s">
        <v>1235</v>
      </c>
      <c r="AJ25" s="16" t="str">
        <f t="shared" si="39"/>
        <v>　</v>
      </c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</row>
    <row r="26" spans="1:111" customFormat="1" ht="18" customHeight="1" x14ac:dyDescent="0.2">
      <c r="A26" s="320"/>
      <c r="B26" s="324"/>
      <c r="C26" s="325"/>
      <c r="D26" s="329"/>
      <c r="E26" s="297"/>
      <c r="F26" s="279"/>
      <c r="G26" s="300"/>
      <c r="H26" s="279"/>
      <c r="I26" s="282"/>
      <c r="J26" s="173"/>
      <c r="K26" s="173"/>
      <c r="L26" s="173"/>
      <c r="M26" s="173"/>
      <c r="N26" s="174"/>
      <c r="O26" s="175"/>
      <c r="P26" s="19"/>
      <c r="Q26" s="19"/>
      <c r="R26" s="19"/>
      <c r="S26" s="2" t="str">
        <f t="shared" ref="S26:S30" si="54">IF(ISBLANK(J26),"",VLOOKUP(CONCATENATE($AC$4,LEFT(N26,1)),区分性別,2,FALSE)+J26*100)</f>
        <v/>
      </c>
      <c r="T26" s="22" t="str">
        <f t="shared" ref="T26:T30" si="55">IF(ISBLANK(J26),"",$B$25)</f>
        <v/>
      </c>
      <c r="U26" s="1" t="str">
        <f t="shared" si="11"/>
        <v/>
      </c>
      <c r="V26" s="1" t="str">
        <f t="shared" si="1"/>
        <v/>
      </c>
      <c r="W26" s="1" t="str">
        <f t="shared" si="2"/>
        <v/>
      </c>
      <c r="X26" s="23"/>
      <c r="Y26" s="2" t="str">
        <f t="shared" ref="Y26:Y30" si="56">W26</f>
        <v/>
      </c>
      <c r="Z26" s="2" t="str">
        <f t="shared" ref="Z26:Z30" si="57">IF(ISBLANK(J26),"",J26)</f>
        <v/>
      </c>
      <c r="AA26" s="2" t="str">
        <f t="shared" ref="AA26:AA30" si="58">IF(ISNUMBER(Z26),IF(ISBLANK(M26),AJ26,CONCATENATE(AJ26,"(",M26,")")),"")</f>
        <v/>
      </c>
      <c r="AB26" s="2" t="str">
        <f t="shared" ref="AB26:AB30" si="59">IF(ISNUMBER(Z26),L26,"")</f>
        <v/>
      </c>
      <c r="AC26" s="112" t="str">
        <f t="shared" ref="AC26:AC30" si="60">IF(ISNUMBER(Z26),VLOOKUP(AH26,県,2,FALSE),"")</f>
        <v/>
      </c>
      <c r="AD26" s="113" t="str">
        <f t="shared" ref="AD26:AD30" si="61">IF(ISNUMBER(Z26),$AD$4,"")</f>
        <v/>
      </c>
      <c r="AE26" s="2" t="str">
        <f t="shared" ref="AE26:AE30" si="62">IF(ISBLANK(J26),"",IF(LEFT(N26,1)="男",1,2))</f>
        <v/>
      </c>
      <c r="AF26" s="2"/>
      <c r="AG26" s="2" t="str">
        <f t="shared" ref="AG26:AG30" si="63">IF(ISNUMBER(Z26),$AB$4,"")</f>
        <v/>
      </c>
      <c r="AH26" s="33" t="s">
        <v>1235</v>
      </c>
      <c r="AJ26" s="16" t="str">
        <f t="shared" ref="AJ26:AJ30" si="64">IF(LEN(K26)&gt;6,SUBSTITUTE(K26,"　",""),IF(LEN(K26)=6,K26,IF(LEN(K26)=5,CONCATENATE(K26,"　"),IF(LEN(K26)=4,CONCATENATE(SUBSTITUTE(K26,"　","　　"),"　"),CONCATENATE(SUBSTITUTE(K26,"　","　　　"),"　")))))</f>
        <v>　</v>
      </c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</row>
    <row r="27" spans="1:111" customFormat="1" ht="18" customHeight="1" x14ac:dyDescent="0.2">
      <c r="A27" s="320"/>
      <c r="B27" s="324"/>
      <c r="C27" s="325"/>
      <c r="D27" s="329"/>
      <c r="E27" s="297"/>
      <c r="F27" s="279"/>
      <c r="G27" s="300"/>
      <c r="H27" s="279"/>
      <c r="I27" s="282"/>
      <c r="J27" s="173"/>
      <c r="K27" s="173"/>
      <c r="L27" s="173"/>
      <c r="M27" s="173"/>
      <c r="N27" s="174"/>
      <c r="O27" s="175"/>
      <c r="P27" s="19"/>
      <c r="Q27" s="19"/>
      <c r="R27" s="19"/>
      <c r="S27" s="2" t="str">
        <f t="shared" si="54"/>
        <v/>
      </c>
      <c r="T27" s="22" t="str">
        <f t="shared" si="55"/>
        <v/>
      </c>
      <c r="U27" s="1" t="str">
        <f t="shared" si="11"/>
        <v/>
      </c>
      <c r="V27" s="1" t="str">
        <f t="shared" si="1"/>
        <v/>
      </c>
      <c r="W27" s="1" t="str">
        <f t="shared" si="2"/>
        <v/>
      </c>
      <c r="X27" s="23"/>
      <c r="Y27" s="2" t="str">
        <f t="shared" si="56"/>
        <v/>
      </c>
      <c r="Z27" s="2" t="str">
        <f t="shared" si="57"/>
        <v/>
      </c>
      <c r="AA27" s="2" t="str">
        <f t="shared" si="58"/>
        <v/>
      </c>
      <c r="AB27" s="2" t="str">
        <f t="shared" si="59"/>
        <v/>
      </c>
      <c r="AC27" s="112" t="str">
        <f t="shared" si="60"/>
        <v/>
      </c>
      <c r="AD27" s="113" t="str">
        <f t="shared" si="61"/>
        <v/>
      </c>
      <c r="AE27" s="2" t="str">
        <f t="shared" si="62"/>
        <v/>
      </c>
      <c r="AF27" s="2"/>
      <c r="AG27" s="2" t="str">
        <f t="shared" si="63"/>
        <v/>
      </c>
      <c r="AH27" s="33" t="s">
        <v>1235</v>
      </c>
      <c r="AJ27" s="16" t="str">
        <f t="shared" si="64"/>
        <v>　</v>
      </c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</row>
    <row r="28" spans="1:111" customFormat="1" ht="18" customHeight="1" x14ac:dyDescent="0.2">
      <c r="A28" s="320"/>
      <c r="B28" s="324"/>
      <c r="C28" s="325"/>
      <c r="D28" s="329"/>
      <c r="E28" s="297"/>
      <c r="F28" s="279"/>
      <c r="G28" s="300"/>
      <c r="H28" s="279"/>
      <c r="I28" s="282"/>
      <c r="J28" s="173"/>
      <c r="K28" s="173"/>
      <c r="L28" s="173"/>
      <c r="M28" s="173"/>
      <c r="N28" s="174"/>
      <c r="O28" s="175"/>
      <c r="P28" s="19"/>
      <c r="Q28" s="19"/>
      <c r="R28" s="19"/>
      <c r="S28" s="2" t="str">
        <f t="shared" si="54"/>
        <v/>
      </c>
      <c r="T28" s="22" t="str">
        <f t="shared" si="55"/>
        <v/>
      </c>
      <c r="U28" s="1" t="str">
        <f t="shared" si="11"/>
        <v/>
      </c>
      <c r="V28" s="1" t="str">
        <f t="shared" si="1"/>
        <v/>
      </c>
      <c r="W28" s="1" t="str">
        <f t="shared" si="2"/>
        <v/>
      </c>
      <c r="X28" s="23"/>
      <c r="Y28" s="2" t="str">
        <f t="shared" si="56"/>
        <v/>
      </c>
      <c r="Z28" s="2" t="str">
        <f t="shared" si="57"/>
        <v/>
      </c>
      <c r="AA28" s="2" t="str">
        <f t="shared" si="58"/>
        <v/>
      </c>
      <c r="AB28" s="2" t="str">
        <f t="shared" si="59"/>
        <v/>
      </c>
      <c r="AC28" s="112" t="str">
        <f t="shared" si="60"/>
        <v/>
      </c>
      <c r="AD28" s="113" t="str">
        <f t="shared" si="61"/>
        <v/>
      </c>
      <c r="AE28" s="2" t="str">
        <f t="shared" si="62"/>
        <v/>
      </c>
      <c r="AF28" s="2"/>
      <c r="AG28" s="2" t="str">
        <f t="shared" si="63"/>
        <v/>
      </c>
      <c r="AH28" s="33" t="s">
        <v>1235</v>
      </c>
      <c r="AJ28" s="16" t="str">
        <f t="shared" si="64"/>
        <v>　</v>
      </c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</row>
    <row r="29" spans="1:111" customFormat="1" ht="18" customHeight="1" x14ac:dyDescent="0.2">
      <c r="A29" s="320"/>
      <c r="B29" s="324"/>
      <c r="C29" s="325"/>
      <c r="D29" s="329"/>
      <c r="E29" s="297"/>
      <c r="F29" s="279"/>
      <c r="G29" s="300"/>
      <c r="H29" s="279"/>
      <c r="I29" s="282"/>
      <c r="J29" s="173"/>
      <c r="K29" s="173"/>
      <c r="L29" s="173"/>
      <c r="M29" s="173"/>
      <c r="N29" s="174"/>
      <c r="O29" s="175"/>
      <c r="P29" s="19"/>
      <c r="Q29" s="19"/>
      <c r="R29" s="19"/>
      <c r="S29" s="2" t="str">
        <f t="shared" si="54"/>
        <v/>
      </c>
      <c r="T29" s="22" t="str">
        <f t="shared" si="55"/>
        <v/>
      </c>
      <c r="U29" s="1" t="str">
        <f t="shared" si="11"/>
        <v/>
      </c>
      <c r="V29" s="1" t="str">
        <f t="shared" si="1"/>
        <v/>
      </c>
      <c r="W29" s="1" t="str">
        <f t="shared" si="2"/>
        <v/>
      </c>
      <c r="X29" s="23"/>
      <c r="Y29" s="2" t="str">
        <f t="shared" si="56"/>
        <v/>
      </c>
      <c r="Z29" s="2" t="str">
        <f t="shared" si="57"/>
        <v/>
      </c>
      <c r="AA29" s="2" t="str">
        <f t="shared" si="58"/>
        <v/>
      </c>
      <c r="AB29" s="2" t="str">
        <f t="shared" si="59"/>
        <v/>
      </c>
      <c r="AC29" s="112" t="str">
        <f t="shared" si="60"/>
        <v/>
      </c>
      <c r="AD29" s="113" t="str">
        <f t="shared" si="61"/>
        <v/>
      </c>
      <c r="AE29" s="2" t="str">
        <f t="shared" si="62"/>
        <v/>
      </c>
      <c r="AF29" s="2"/>
      <c r="AG29" s="2" t="str">
        <f t="shared" si="63"/>
        <v/>
      </c>
      <c r="AH29" s="33" t="s">
        <v>1235</v>
      </c>
      <c r="AJ29" s="16" t="str">
        <f t="shared" si="64"/>
        <v>　</v>
      </c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</row>
    <row r="30" spans="1:111" customFormat="1" ht="18" customHeight="1" x14ac:dyDescent="0.2">
      <c r="A30" s="321"/>
      <c r="B30" s="326"/>
      <c r="C30" s="327"/>
      <c r="D30" s="330"/>
      <c r="E30" s="298"/>
      <c r="F30" s="280"/>
      <c r="G30" s="301"/>
      <c r="H30" s="280"/>
      <c r="I30" s="283"/>
      <c r="J30" s="176"/>
      <c r="K30" s="176"/>
      <c r="L30" s="176"/>
      <c r="M30" s="176"/>
      <c r="N30" s="181"/>
      <c r="O30" s="175"/>
      <c r="P30" s="19"/>
      <c r="Q30" s="19"/>
      <c r="R30" s="19"/>
      <c r="S30" s="2" t="str">
        <f t="shared" si="54"/>
        <v/>
      </c>
      <c r="T30" s="22" t="str">
        <f t="shared" si="55"/>
        <v/>
      </c>
      <c r="U30" s="1" t="str">
        <f t="shared" si="11"/>
        <v/>
      </c>
      <c r="V30" s="1" t="str">
        <f t="shared" si="1"/>
        <v/>
      </c>
      <c r="W30" s="1" t="str">
        <f t="shared" si="2"/>
        <v/>
      </c>
      <c r="X30" s="23"/>
      <c r="Y30" s="2" t="str">
        <f t="shared" si="56"/>
        <v/>
      </c>
      <c r="Z30" s="2" t="str">
        <f t="shared" si="57"/>
        <v/>
      </c>
      <c r="AA30" s="2" t="str">
        <f t="shared" si="58"/>
        <v/>
      </c>
      <c r="AB30" s="2" t="str">
        <f t="shared" si="59"/>
        <v/>
      </c>
      <c r="AC30" s="112" t="str">
        <f t="shared" si="60"/>
        <v/>
      </c>
      <c r="AD30" s="113" t="str">
        <f t="shared" si="61"/>
        <v/>
      </c>
      <c r="AE30" s="2" t="str">
        <f t="shared" si="62"/>
        <v/>
      </c>
      <c r="AF30" s="2"/>
      <c r="AG30" s="2" t="str">
        <f t="shared" si="63"/>
        <v/>
      </c>
      <c r="AH30" s="33" t="s">
        <v>1235</v>
      </c>
      <c r="AJ30" s="16" t="str">
        <f t="shared" si="64"/>
        <v>　</v>
      </c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</row>
    <row r="31" spans="1:111" customFormat="1" ht="18" customHeight="1" x14ac:dyDescent="0.2">
      <c r="A31" s="319">
        <v>5</v>
      </c>
      <c r="B31" s="322"/>
      <c r="C31" s="323"/>
      <c r="D31" s="328"/>
      <c r="E31" s="296"/>
      <c r="F31" s="278" t="s">
        <v>1217</v>
      </c>
      <c r="G31" s="299"/>
      <c r="H31" s="278" t="s">
        <v>1218</v>
      </c>
      <c r="I31" s="281"/>
      <c r="J31" s="170"/>
      <c r="K31" s="170"/>
      <c r="L31" s="170"/>
      <c r="M31" s="170"/>
      <c r="N31" s="171"/>
      <c r="O31" s="172"/>
      <c r="P31" s="19"/>
      <c r="Q31" s="19"/>
      <c r="R31" s="19"/>
      <c r="S31" s="2" t="str">
        <f t="shared" si="31"/>
        <v/>
      </c>
      <c r="T31" s="22" t="str">
        <f>IF(ISBLANK(J31),"",$B$31)</f>
        <v/>
      </c>
      <c r="U31" s="1" t="str">
        <f t="shared" si="11"/>
        <v/>
      </c>
      <c r="V31" s="1" t="str">
        <f t="shared" si="1"/>
        <v/>
      </c>
      <c r="W31" s="1" t="str">
        <f t="shared" si="2"/>
        <v/>
      </c>
      <c r="X31" s="23" t="str">
        <f t="shared" ref="X31" si="65">IF(ISNUMBER(S31),IF(LEN(E31)=1,CONCATENATE(E31,G31,I31),CONCATENATE("0",G31,I31)),"")</f>
        <v/>
      </c>
      <c r="Y31" s="2" t="str">
        <f t="shared" si="33"/>
        <v/>
      </c>
      <c r="Z31" s="2" t="str">
        <f t="shared" si="34"/>
        <v/>
      </c>
      <c r="AA31" s="2" t="str">
        <f t="shared" si="35"/>
        <v/>
      </c>
      <c r="AB31" s="2" t="str">
        <f t="shared" si="36"/>
        <v/>
      </c>
      <c r="AC31" s="112" t="str">
        <f t="shared" si="52"/>
        <v/>
      </c>
      <c r="AD31" s="113" t="str">
        <f t="shared" si="53"/>
        <v/>
      </c>
      <c r="AE31" s="2" t="str">
        <f t="shared" si="37"/>
        <v/>
      </c>
      <c r="AF31" s="2"/>
      <c r="AG31" s="2" t="str">
        <f t="shared" si="38"/>
        <v/>
      </c>
      <c r="AH31" s="33" t="s">
        <v>1235</v>
      </c>
      <c r="AJ31" s="16" t="str">
        <f t="shared" si="39"/>
        <v>　</v>
      </c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</row>
    <row r="32" spans="1:111" customFormat="1" ht="18" customHeight="1" x14ac:dyDescent="0.2">
      <c r="A32" s="320"/>
      <c r="B32" s="324"/>
      <c r="C32" s="325"/>
      <c r="D32" s="329"/>
      <c r="E32" s="297"/>
      <c r="F32" s="279"/>
      <c r="G32" s="300"/>
      <c r="H32" s="279"/>
      <c r="I32" s="282"/>
      <c r="J32" s="173"/>
      <c r="K32" s="173"/>
      <c r="L32" s="173"/>
      <c r="M32" s="173"/>
      <c r="N32" s="174"/>
      <c r="O32" s="175"/>
      <c r="P32" s="19"/>
      <c r="Q32" s="19"/>
      <c r="R32" s="19"/>
      <c r="S32" s="2" t="str">
        <f t="shared" ref="S32:S36" si="66">IF(ISBLANK(J32),"",VLOOKUP(CONCATENATE($AC$4,LEFT(N32,1)),区分性別,2,FALSE)+J32*100)</f>
        <v/>
      </c>
      <c r="T32" s="22" t="str">
        <f t="shared" ref="T32:T36" si="67">IF(ISBLANK(J32),"",$B$31)</f>
        <v/>
      </c>
      <c r="U32" s="1" t="str">
        <f t="shared" si="11"/>
        <v/>
      </c>
      <c r="V32" s="1" t="str">
        <f t="shared" si="1"/>
        <v/>
      </c>
      <c r="W32" s="1" t="str">
        <f t="shared" si="2"/>
        <v/>
      </c>
      <c r="X32" s="23"/>
      <c r="Y32" s="2" t="str">
        <f t="shared" ref="Y32:Y36" si="68">W32</f>
        <v/>
      </c>
      <c r="Z32" s="2" t="str">
        <f t="shared" ref="Z32:Z36" si="69">IF(ISBLANK(J32),"",J32)</f>
        <v/>
      </c>
      <c r="AA32" s="2" t="str">
        <f t="shared" ref="AA32:AA36" si="70">IF(ISNUMBER(Z32),IF(ISBLANK(M32),AJ32,CONCATENATE(AJ32,"(",M32,")")),"")</f>
        <v/>
      </c>
      <c r="AB32" s="2" t="str">
        <f t="shared" ref="AB32:AB36" si="71">IF(ISNUMBER(Z32),L32,"")</f>
        <v/>
      </c>
      <c r="AC32" s="112" t="str">
        <f t="shared" ref="AC32:AC36" si="72">IF(ISNUMBER(Z32),VLOOKUP(AH32,県,2,FALSE),"")</f>
        <v/>
      </c>
      <c r="AD32" s="113" t="str">
        <f t="shared" ref="AD32:AD36" si="73">IF(ISNUMBER(Z32),$AD$4,"")</f>
        <v/>
      </c>
      <c r="AE32" s="2" t="str">
        <f t="shared" ref="AE32:AE36" si="74">IF(ISBLANK(J32),"",IF(LEFT(N32,1)="男",1,2))</f>
        <v/>
      </c>
      <c r="AF32" s="2"/>
      <c r="AG32" s="2" t="str">
        <f t="shared" ref="AG32:AG36" si="75">IF(ISNUMBER(Z32),$AB$4,"")</f>
        <v/>
      </c>
      <c r="AH32" s="33" t="s">
        <v>1235</v>
      </c>
      <c r="AJ32" s="16" t="str">
        <f t="shared" ref="AJ32:AJ36" si="76">IF(LEN(K32)&gt;6,SUBSTITUTE(K32,"　",""),IF(LEN(K32)=6,K32,IF(LEN(K32)=5,CONCATENATE(K32,"　"),IF(LEN(K32)=4,CONCATENATE(SUBSTITUTE(K32,"　","　　"),"　"),CONCATENATE(SUBSTITUTE(K32,"　","　　　"),"　")))))</f>
        <v>　</v>
      </c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</row>
    <row r="33" spans="1:111" customFormat="1" ht="18" customHeight="1" x14ac:dyDescent="0.2">
      <c r="A33" s="320"/>
      <c r="B33" s="324"/>
      <c r="C33" s="325"/>
      <c r="D33" s="329"/>
      <c r="E33" s="297"/>
      <c r="F33" s="279"/>
      <c r="G33" s="300"/>
      <c r="H33" s="279"/>
      <c r="I33" s="282"/>
      <c r="J33" s="173"/>
      <c r="K33" s="173"/>
      <c r="L33" s="173"/>
      <c r="M33" s="173"/>
      <c r="N33" s="174"/>
      <c r="O33" s="175"/>
      <c r="P33" s="19"/>
      <c r="Q33" s="19"/>
      <c r="R33" s="19"/>
      <c r="S33" s="2" t="str">
        <f t="shared" si="66"/>
        <v/>
      </c>
      <c r="T33" s="22" t="str">
        <f t="shared" si="67"/>
        <v/>
      </c>
      <c r="U33" s="1" t="str">
        <f t="shared" si="11"/>
        <v/>
      </c>
      <c r="V33" s="1" t="str">
        <f t="shared" si="1"/>
        <v/>
      </c>
      <c r="W33" s="1" t="str">
        <f t="shared" si="2"/>
        <v/>
      </c>
      <c r="X33" s="23"/>
      <c r="Y33" s="2" t="str">
        <f t="shared" si="68"/>
        <v/>
      </c>
      <c r="Z33" s="2" t="str">
        <f t="shared" si="69"/>
        <v/>
      </c>
      <c r="AA33" s="2" t="str">
        <f t="shared" si="70"/>
        <v/>
      </c>
      <c r="AB33" s="2" t="str">
        <f t="shared" si="71"/>
        <v/>
      </c>
      <c r="AC33" s="112" t="str">
        <f t="shared" si="72"/>
        <v/>
      </c>
      <c r="AD33" s="113" t="str">
        <f t="shared" si="73"/>
        <v/>
      </c>
      <c r="AE33" s="2" t="str">
        <f t="shared" si="74"/>
        <v/>
      </c>
      <c r="AF33" s="2"/>
      <c r="AG33" s="2" t="str">
        <f t="shared" si="75"/>
        <v/>
      </c>
      <c r="AH33" s="33" t="s">
        <v>1235</v>
      </c>
      <c r="AJ33" s="16" t="str">
        <f t="shared" si="76"/>
        <v>　</v>
      </c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</row>
    <row r="34" spans="1:111" customFormat="1" ht="18" customHeight="1" x14ac:dyDescent="0.2">
      <c r="A34" s="320"/>
      <c r="B34" s="324"/>
      <c r="C34" s="325"/>
      <c r="D34" s="329"/>
      <c r="E34" s="297"/>
      <c r="F34" s="279"/>
      <c r="G34" s="300"/>
      <c r="H34" s="279"/>
      <c r="I34" s="282"/>
      <c r="J34" s="173"/>
      <c r="K34" s="173"/>
      <c r="L34" s="173"/>
      <c r="M34" s="173"/>
      <c r="N34" s="174"/>
      <c r="O34" s="175"/>
      <c r="P34" s="19"/>
      <c r="Q34" s="19"/>
      <c r="R34" s="19"/>
      <c r="S34" s="2" t="str">
        <f t="shared" si="66"/>
        <v/>
      </c>
      <c r="T34" s="22" t="str">
        <f t="shared" si="67"/>
        <v/>
      </c>
      <c r="U34" s="1" t="str">
        <f t="shared" si="11"/>
        <v/>
      </c>
      <c r="V34" s="1" t="str">
        <f t="shared" si="1"/>
        <v/>
      </c>
      <c r="W34" s="1" t="str">
        <f t="shared" si="2"/>
        <v/>
      </c>
      <c r="X34" s="23"/>
      <c r="Y34" s="2" t="str">
        <f t="shared" si="68"/>
        <v/>
      </c>
      <c r="Z34" s="2" t="str">
        <f t="shared" si="69"/>
        <v/>
      </c>
      <c r="AA34" s="2" t="str">
        <f t="shared" si="70"/>
        <v/>
      </c>
      <c r="AB34" s="2" t="str">
        <f t="shared" si="71"/>
        <v/>
      </c>
      <c r="AC34" s="112" t="str">
        <f t="shared" si="72"/>
        <v/>
      </c>
      <c r="AD34" s="113" t="str">
        <f t="shared" si="73"/>
        <v/>
      </c>
      <c r="AE34" s="2" t="str">
        <f t="shared" si="74"/>
        <v/>
      </c>
      <c r="AF34" s="2"/>
      <c r="AG34" s="2" t="str">
        <f t="shared" si="75"/>
        <v/>
      </c>
      <c r="AH34" s="33" t="s">
        <v>1235</v>
      </c>
      <c r="AJ34" s="16" t="str">
        <f t="shared" si="76"/>
        <v>　</v>
      </c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</row>
    <row r="35" spans="1:111" customFormat="1" ht="18" customHeight="1" x14ac:dyDescent="0.2">
      <c r="A35" s="320"/>
      <c r="B35" s="324"/>
      <c r="C35" s="325"/>
      <c r="D35" s="329"/>
      <c r="E35" s="297"/>
      <c r="F35" s="279"/>
      <c r="G35" s="300"/>
      <c r="H35" s="279"/>
      <c r="I35" s="282"/>
      <c r="J35" s="173"/>
      <c r="K35" s="173"/>
      <c r="L35" s="173"/>
      <c r="M35" s="173"/>
      <c r="N35" s="174"/>
      <c r="O35" s="175"/>
      <c r="P35" s="19"/>
      <c r="Q35" s="19"/>
      <c r="R35" s="19"/>
      <c r="S35" s="2" t="str">
        <f t="shared" si="66"/>
        <v/>
      </c>
      <c r="T35" s="22" t="str">
        <f t="shared" si="67"/>
        <v/>
      </c>
      <c r="U35" s="1" t="str">
        <f t="shared" si="11"/>
        <v/>
      </c>
      <c r="V35" s="1" t="str">
        <f t="shared" si="1"/>
        <v/>
      </c>
      <c r="W35" s="1" t="str">
        <f t="shared" si="2"/>
        <v/>
      </c>
      <c r="X35" s="23"/>
      <c r="Y35" s="2" t="str">
        <f t="shared" si="68"/>
        <v/>
      </c>
      <c r="Z35" s="2" t="str">
        <f t="shared" si="69"/>
        <v/>
      </c>
      <c r="AA35" s="2" t="str">
        <f t="shared" si="70"/>
        <v/>
      </c>
      <c r="AB35" s="2" t="str">
        <f t="shared" si="71"/>
        <v/>
      </c>
      <c r="AC35" s="112" t="str">
        <f t="shared" si="72"/>
        <v/>
      </c>
      <c r="AD35" s="113" t="str">
        <f t="shared" si="73"/>
        <v/>
      </c>
      <c r="AE35" s="2" t="str">
        <f t="shared" si="74"/>
        <v/>
      </c>
      <c r="AF35" s="2"/>
      <c r="AG35" s="2" t="str">
        <f t="shared" si="75"/>
        <v/>
      </c>
      <c r="AH35" s="33" t="s">
        <v>1235</v>
      </c>
      <c r="AJ35" s="16" t="str">
        <f t="shared" si="76"/>
        <v>　</v>
      </c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</row>
    <row r="36" spans="1:111" customFormat="1" ht="18" customHeight="1" x14ac:dyDescent="0.2">
      <c r="A36" s="321"/>
      <c r="B36" s="326"/>
      <c r="C36" s="327"/>
      <c r="D36" s="330"/>
      <c r="E36" s="298"/>
      <c r="F36" s="280"/>
      <c r="G36" s="301"/>
      <c r="H36" s="280"/>
      <c r="I36" s="283"/>
      <c r="J36" s="176"/>
      <c r="K36" s="176"/>
      <c r="L36" s="176"/>
      <c r="M36" s="176"/>
      <c r="N36" s="177"/>
      <c r="O36" s="178"/>
      <c r="P36" s="19"/>
      <c r="Q36" s="19"/>
      <c r="R36" s="19"/>
      <c r="S36" s="2" t="str">
        <f t="shared" si="66"/>
        <v/>
      </c>
      <c r="T36" s="22" t="str">
        <f t="shared" si="67"/>
        <v/>
      </c>
      <c r="U36" s="1" t="str">
        <f t="shared" si="11"/>
        <v/>
      </c>
      <c r="V36" s="1" t="str">
        <f t="shared" si="1"/>
        <v/>
      </c>
      <c r="W36" s="1" t="str">
        <f t="shared" si="2"/>
        <v/>
      </c>
      <c r="X36" s="23"/>
      <c r="Y36" s="2" t="str">
        <f t="shared" si="68"/>
        <v/>
      </c>
      <c r="Z36" s="2" t="str">
        <f t="shared" si="69"/>
        <v/>
      </c>
      <c r="AA36" s="2" t="str">
        <f t="shared" si="70"/>
        <v/>
      </c>
      <c r="AB36" s="2" t="str">
        <f t="shared" si="71"/>
        <v/>
      </c>
      <c r="AC36" s="112" t="str">
        <f t="shared" si="72"/>
        <v/>
      </c>
      <c r="AD36" s="113" t="str">
        <f t="shared" si="73"/>
        <v/>
      </c>
      <c r="AE36" s="2" t="str">
        <f t="shared" si="74"/>
        <v/>
      </c>
      <c r="AF36" s="2"/>
      <c r="AG36" s="2" t="str">
        <f t="shared" si="75"/>
        <v/>
      </c>
      <c r="AH36" s="33" t="s">
        <v>1235</v>
      </c>
      <c r="AJ36" s="16" t="str">
        <f t="shared" si="76"/>
        <v>　</v>
      </c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</row>
    <row r="37" spans="1:111" customFormat="1" ht="18" customHeight="1" x14ac:dyDescent="0.2">
      <c r="A37" s="319">
        <v>6</v>
      </c>
      <c r="B37" s="322"/>
      <c r="C37" s="323"/>
      <c r="D37" s="328"/>
      <c r="E37" s="296"/>
      <c r="F37" s="278" t="s">
        <v>1217</v>
      </c>
      <c r="G37" s="299"/>
      <c r="H37" s="278" t="s">
        <v>1218</v>
      </c>
      <c r="I37" s="281"/>
      <c r="J37" s="170"/>
      <c r="K37" s="170"/>
      <c r="L37" s="170"/>
      <c r="M37" s="170"/>
      <c r="N37" s="179"/>
      <c r="O37" s="180"/>
      <c r="P37" s="19"/>
      <c r="Q37" s="19"/>
      <c r="R37" s="19"/>
      <c r="S37" s="2" t="str">
        <f t="shared" si="31"/>
        <v/>
      </c>
      <c r="T37" s="22" t="str">
        <f>IF(ISBLANK(J37),"",$B$37)</f>
        <v/>
      </c>
      <c r="U37" s="1" t="str">
        <f t="shared" si="11"/>
        <v/>
      </c>
      <c r="V37" s="1" t="str">
        <f t="shared" si="1"/>
        <v/>
      </c>
      <c r="W37" s="1" t="str">
        <f t="shared" si="2"/>
        <v/>
      </c>
      <c r="X37" s="23" t="str">
        <f t="shared" ref="X37" si="77">IF(ISNUMBER(S37),IF(LEN(E37)=1,CONCATENATE(E37,G37,I37),CONCATENATE("0",G37,I37)),"")</f>
        <v/>
      </c>
      <c r="Y37" s="2" t="str">
        <f t="shared" si="33"/>
        <v/>
      </c>
      <c r="Z37" s="2" t="str">
        <f t="shared" si="34"/>
        <v/>
      </c>
      <c r="AA37" s="2" t="str">
        <f t="shared" si="35"/>
        <v/>
      </c>
      <c r="AB37" s="2" t="str">
        <f t="shared" si="36"/>
        <v/>
      </c>
      <c r="AC37" s="112" t="str">
        <f t="shared" si="52"/>
        <v/>
      </c>
      <c r="AD37" s="113" t="str">
        <f t="shared" si="53"/>
        <v/>
      </c>
      <c r="AE37" s="2" t="str">
        <f t="shared" si="37"/>
        <v/>
      </c>
      <c r="AF37" s="2"/>
      <c r="AG37" s="2" t="str">
        <f t="shared" si="38"/>
        <v/>
      </c>
      <c r="AH37" s="33" t="s">
        <v>1235</v>
      </c>
      <c r="AJ37" s="16" t="str">
        <f t="shared" si="39"/>
        <v>　</v>
      </c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  <c r="DC37" s="19"/>
      <c r="DD37" s="19"/>
      <c r="DE37" s="19"/>
      <c r="DF37" s="19"/>
      <c r="DG37" s="19"/>
    </row>
    <row r="38" spans="1:111" customFormat="1" ht="18" customHeight="1" x14ac:dyDescent="0.2">
      <c r="A38" s="320"/>
      <c r="B38" s="324"/>
      <c r="C38" s="325"/>
      <c r="D38" s="329"/>
      <c r="E38" s="297"/>
      <c r="F38" s="279"/>
      <c r="G38" s="300"/>
      <c r="H38" s="279"/>
      <c r="I38" s="282"/>
      <c r="J38" s="173"/>
      <c r="K38" s="173"/>
      <c r="L38" s="173"/>
      <c r="M38" s="173"/>
      <c r="N38" s="174"/>
      <c r="O38" s="175"/>
      <c r="P38" s="19"/>
      <c r="Q38" s="19"/>
      <c r="R38" s="19"/>
      <c r="S38" s="2" t="str">
        <f t="shared" ref="S38:S42" si="78">IF(ISBLANK(J38),"",VLOOKUP(CONCATENATE($AC$4,LEFT(N38,1)),区分性別,2,FALSE)+J38*100)</f>
        <v/>
      </c>
      <c r="T38" s="22" t="str">
        <f t="shared" ref="T38:T42" si="79">IF(ISBLANK(J38),"",$B$37)</f>
        <v/>
      </c>
      <c r="U38" s="1" t="str">
        <f t="shared" si="11"/>
        <v/>
      </c>
      <c r="V38" s="1" t="str">
        <f t="shared" si="1"/>
        <v/>
      </c>
      <c r="W38" s="1" t="str">
        <f t="shared" si="2"/>
        <v/>
      </c>
      <c r="X38" s="23"/>
      <c r="Y38" s="2" t="str">
        <f t="shared" ref="Y38:Y42" si="80">W38</f>
        <v/>
      </c>
      <c r="Z38" s="2" t="str">
        <f t="shared" ref="Z38:Z42" si="81">IF(ISBLANK(J38),"",J38)</f>
        <v/>
      </c>
      <c r="AA38" s="2" t="str">
        <f t="shared" ref="AA38:AA42" si="82">IF(ISNUMBER(Z38),IF(ISBLANK(M38),AJ38,CONCATENATE(AJ38,"(",M38,")")),"")</f>
        <v/>
      </c>
      <c r="AB38" s="2" t="str">
        <f t="shared" ref="AB38:AB42" si="83">IF(ISNUMBER(Z38),L38,"")</f>
        <v/>
      </c>
      <c r="AC38" s="112" t="str">
        <f t="shared" ref="AC38:AC42" si="84">IF(ISNUMBER(Z38),VLOOKUP(AH38,県,2,FALSE),"")</f>
        <v/>
      </c>
      <c r="AD38" s="113" t="str">
        <f t="shared" ref="AD38:AD42" si="85">IF(ISNUMBER(Z38),$AD$4,"")</f>
        <v/>
      </c>
      <c r="AE38" s="2" t="str">
        <f t="shared" ref="AE38:AE42" si="86">IF(ISBLANK(J38),"",IF(LEFT(N38,1)="男",1,2))</f>
        <v/>
      </c>
      <c r="AF38" s="2"/>
      <c r="AG38" s="2" t="str">
        <f t="shared" ref="AG38:AG42" si="87">IF(ISNUMBER(Z38),$AB$4,"")</f>
        <v/>
      </c>
      <c r="AH38" s="33" t="s">
        <v>1235</v>
      </c>
      <c r="AJ38" s="16" t="str">
        <f t="shared" ref="AJ38:AJ42" si="88">IF(LEN(K38)&gt;6,SUBSTITUTE(K38,"　",""),IF(LEN(K38)=6,K38,IF(LEN(K38)=5,CONCATENATE(K38,"　"),IF(LEN(K38)=4,CONCATENATE(SUBSTITUTE(K38,"　","　　"),"　"),CONCATENATE(SUBSTITUTE(K38,"　","　　　"),"　")))))</f>
        <v>　</v>
      </c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  <c r="DC38" s="19"/>
      <c r="DD38" s="19"/>
      <c r="DE38" s="19"/>
      <c r="DF38" s="19"/>
      <c r="DG38" s="19"/>
    </row>
    <row r="39" spans="1:111" customFormat="1" ht="18" customHeight="1" x14ac:dyDescent="0.2">
      <c r="A39" s="320"/>
      <c r="B39" s="324"/>
      <c r="C39" s="325"/>
      <c r="D39" s="329"/>
      <c r="E39" s="297"/>
      <c r="F39" s="279"/>
      <c r="G39" s="300"/>
      <c r="H39" s="279"/>
      <c r="I39" s="282"/>
      <c r="J39" s="173"/>
      <c r="K39" s="173"/>
      <c r="L39" s="173"/>
      <c r="M39" s="173"/>
      <c r="N39" s="174"/>
      <c r="O39" s="175"/>
      <c r="P39" s="19"/>
      <c r="Q39" s="19"/>
      <c r="R39" s="19"/>
      <c r="S39" s="2" t="str">
        <f t="shared" si="78"/>
        <v/>
      </c>
      <c r="T39" s="22" t="str">
        <f t="shared" si="79"/>
        <v/>
      </c>
      <c r="U39" s="1" t="str">
        <f t="shared" si="11"/>
        <v/>
      </c>
      <c r="V39" s="1" t="str">
        <f t="shared" si="1"/>
        <v/>
      </c>
      <c r="W39" s="1" t="str">
        <f t="shared" si="2"/>
        <v/>
      </c>
      <c r="X39" s="23"/>
      <c r="Y39" s="2" t="str">
        <f t="shared" si="80"/>
        <v/>
      </c>
      <c r="Z39" s="2" t="str">
        <f t="shared" si="81"/>
        <v/>
      </c>
      <c r="AA39" s="2" t="str">
        <f t="shared" si="82"/>
        <v/>
      </c>
      <c r="AB39" s="2" t="str">
        <f t="shared" si="83"/>
        <v/>
      </c>
      <c r="AC39" s="112" t="str">
        <f t="shared" si="84"/>
        <v/>
      </c>
      <c r="AD39" s="113" t="str">
        <f t="shared" si="85"/>
        <v/>
      </c>
      <c r="AE39" s="2" t="str">
        <f t="shared" si="86"/>
        <v/>
      </c>
      <c r="AF39" s="2"/>
      <c r="AG39" s="2" t="str">
        <f t="shared" si="87"/>
        <v/>
      </c>
      <c r="AH39" s="33" t="s">
        <v>1235</v>
      </c>
      <c r="AJ39" s="16" t="str">
        <f t="shared" si="88"/>
        <v>　</v>
      </c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19"/>
      <c r="DF39" s="19"/>
      <c r="DG39" s="19"/>
    </row>
    <row r="40" spans="1:111" customFormat="1" ht="18" customHeight="1" x14ac:dyDescent="0.2">
      <c r="A40" s="320"/>
      <c r="B40" s="324"/>
      <c r="C40" s="325"/>
      <c r="D40" s="329"/>
      <c r="E40" s="297"/>
      <c r="F40" s="279"/>
      <c r="G40" s="300"/>
      <c r="H40" s="279"/>
      <c r="I40" s="282"/>
      <c r="J40" s="173"/>
      <c r="K40" s="173"/>
      <c r="L40" s="173"/>
      <c r="M40" s="173"/>
      <c r="N40" s="174"/>
      <c r="O40" s="175"/>
      <c r="P40" s="19"/>
      <c r="Q40" s="19"/>
      <c r="R40" s="19"/>
      <c r="S40" s="2" t="str">
        <f t="shared" si="78"/>
        <v/>
      </c>
      <c r="T40" s="22" t="str">
        <f t="shared" si="79"/>
        <v/>
      </c>
      <c r="U40" s="1" t="str">
        <f t="shared" si="11"/>
        <v/>
      </c>
      <c r="V40" s="1" t="str">
        <f t="shared" si="1"/>
        <v/>
      </c>
      <c r="W40" s="1" t="str">
        <f t="shared" si="2"/>
        <v/>
      </c>
      <c r="X40" s="23"/>
      <c r="Y40" s="2" t="str">
        <f t="shared" si="80"/>
        <v/>
      </c>
      <c r="Z40" s="2" t="str">
        <f t="shared" si="81"/>
        <v/>
      </c>
      <c r="AA40" s="2" t="str">
        <f t="shared" si="82"/>
        <v/>
      </c>
      <c r="AB40" s="2" t="str">
        <f t="shared" si="83"/>
        <v/>
      </c>
      <c r="AC40" s="112" t="str">
        <f t="shared" si="84"/>
        <v/>
      </c>
      <c r="AD40" s="113" t="str">
        <f t="shared" si="85"/>
        <v/>
      </c>
      <c r="AE40" s="2" t="str">
        <f t="shared" si="86"/>
        <v/>
      </c>
      <c r="AF40" s="2"/>
      <c r="AG40" s="2" t="str">
        <f t="shared" si="87"/>
        <v/>
      </c>
      <c r="AH40" s="33" t="s">
        <v>1235</v>
      </c>
      <c r="AJ40" s="16" t="str">
        <f t="shared" si="88"/>
        <v>　</v>
      </c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9"/>
      <c r="DF40" s="19"/>
      <c r="DG40" s="19"/>
    </row>
    <row r="41" spans="1:111" customFormat="1" ht="18" customHeight="1" x14ac:dyDescent="0.2">
      <c r="A41" s="320"/>
      <c r="B41" s="324"/>
      <c r="C41" s="325"/>
      <c r="D41" s="329"/>
      <c r="E41" s="297"/>
      <c r="F41" s="279"/>
      <c r="G41" s="300"/>
      <c r="H41" s="279"/>
      <c r="I41" s="282"/>
      <c r="J41" s="173"/>
      <c r="K41" s="173"/>
      <c r="L41" s="173"/>
      <c r="M41" s="173"/>
      <c r="N41" s="174"/>
      <c r="O41" s="175"/>
      <c r="P41" s="19"/>
      <c r="Q41" s="19"/>
      <c r="R41" s="19"/>
      <c r="S41" s="2" t="str">
        <f t="shared" si="78"/>
        <v/>
      </c>
      <c r="T41" s="22" t="str">
        <f t="shared" si="79"/>
        <v/>
      </c>
      <c r="U41" s="1" t="str">
        <f t="shared" si="11"/>
        <v/>
      </c>
      <c r="V41" s="1" t="str">
        <f t="shared" si="1"/>
        <v/>
      </c>
      <c r="W41" s="1" t="str">
        <f t="shared" si="2"/>
        <v/>
      </c>
      <c r="X41" s="23"/>
      <c r="Y41" s="2" t="str">
        <f t="shared" si="80"/>
        <v/>
      </c>
      <c r="Z41" s="2" t="str">
        <f t="shared" si="81"/>
        <v/>
      </c>
      <c r="AA41" s="2" t="str">
        <f t="shared" si="82"/>
        <v/>
      </c>
      <c r="AB41" s="2" t="str">
        <f t="shared" si="83"/>
        <v/>
      </c>
      <c r="AC41" s="112" t="str">
        <f t="shared" si="84"/>
        <v/>
      </c>
      <c r="AD41" s="113" t="str">
        <f t="shared" si="85"/>
        <v/>
      </c>
      <c r="AE41" s="2" t="str">
        <f t="shared" si="86"/>
        <v/>
      </c>
      <c r="AF41" s="2"/>
      <c r="AG41" s="2" t="str">
        <f t="shared" si="87"/>
        <v/>
      </c>
      <c r="AH41" s="33" t="s">
        <v>1235</v>
      </c>
      <c r="AJ41" s="16" t="str">
        <f t="shared" si="88"/>
        <v>　</v>
      </c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  <c r="CU41" s="19"/>
      <c r="CV41" s="19"/>
      <c r="CW41" s="19"/>
      <c r="CX41" s="19"/>
      <c r="CY41" s="19"/>
      <c r="CZ41" s="19"/>
      <c r="DA41" s="19"/>
      <c r="DB41" s="19"/>
      <c r="DC41" s="19"/>
      <c r="DD41" s="19"/>
      <c r="DE41" s="19"/>
      <c r="DF41" s="19"/>
      <c r="DG41" s="19"/>
    </row>
    <row r="42" spans="1:111" customFormat="1" ht="18" customHeight="1" x14ac:dyDescent="0.2">
      <c r="A42" s="321"/>
      <c r="B42" s="326"/>
      <c r="C42" s="327"/>
      <c r="D42" s="330"/>
      <c r="E42" s="298"/>
      <c r="F42" s="280"/>
      <c r="G42" s="301"/>
      <c r="H42" s="280"/>
      <c r="I42" s="283"/>
      <c r="J42" s="176"/>
      <c r="K42" s="176"/>
      <c r="L42" s="176"/>
      <c r="M42" s="176"/>
      <c r="N42" s="181"/>
      <c r="O42" s="175"/>
      <c r="P42" s="19"/>
      <c r="Q42" s="19"/>
      <c r="R42" s="19"/>
      <c r="S42" s="2" t="str">
        <f t="shared" si="78"/>
        <v/>
      </c>
      <c r="T42" s="22" t="str">
        <f t="shared" si="79"/>
        <v/>
      </c>
      <c r="U42" s="1" t="str">
        <f t="shared" si="11"/>
        <v/>
      </c>
      <c r="V42" s="1" t="str">
        <f t="shared" si="1"/>
        <v/>
      </c>
      <c r="W42" s="1" t="str">
        <f t="shared" si="2"/>
        <v/>
      </c>
      <c r="X42" s="23"/>
      <c r="Y42" s="2" t="str">
        <f t="shared" si="80"/>
        <v/>
      </c>
      <c r="Z42" s="2" t="str">
        <f t="shared" si="81"/>
        <v/>
      </c>
      <c r="AA42" s="2" t="str">
        <f t="shared" si="82"/>
        <v/>
      </c>
      <c r="AB42" s="2" t="str">
        <f t="shared" si="83"/>
        <v/>
      </c>
      <c r="AC42" s="112" t="str">
        <f t="shared" si="84"/>
        <v/>
      </c>
      <c r="AD42" s="113" t="str">
        <f t="shared" si="85"/>
        <v/>
      </c>
      <c r="AE42" s="2" t="str">
        <f t="shared" si="86"/>
        <v/>
      </c>
      <c r="AF42" s="2"/>
      <c r="AG42" s="2" t="str">
        <f t="shared" si="87"/>
        <v/>
      </c>
      <c r="AH42" s="33" t="s">
        <v>1235</v>
      </c>
      <c r="AJ42" s="16" t="str">
        <f t="shared" si="88"/>
        <v>　</v>
      </c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 s="19"/>
      <c r="CV42" s="19"/>
      <c r="CW42" s="19"/>
      <c r="CX42" s="19"/>
      <c r="CY42" s="19"/>
      <c r="CZ42" s="19"/>
      <c r="DA42" s="19"/>
      <c r="DB42" s="19"/>
      <c r="DC42" s="19"/>
      <c r="DD42" s="19"/>
      <c r="DE42" s="19"/>
      <c r="DF42" s="19"/>
      <c r="DG42" s="19"/>
    </row>
    <row r="43" spans="1:111" customFormat="1" ht="20.25" customHeight="1" x14ac:dyDescent="0.2">
      <c r="A43" s="36"/>
      <c r="B43" s="37"/>
      <c r="C43" s="38"/>
      <c r="D43" s="38"/>
      <c r="E43" s="107"/>
      <c r="F43" s="107"/>
      <c r="G43" s="107"/>
      <c r="H43" s="107"/>
      <c r="I43" s="107"/>
      <c r="J43" s="38" t="s">
        <v>14</v>
      </c>
      <c r="K43" s="274">
        <f>基礎データ【必ず入力してください】!$C$6</f>
        <v>0</v>
      </c>
      <c r="L43" s="274"/>
      <c r="M43" s="274"/>
      <c r="N43" s="158"/>
      <c r="O43" s="39" t="s">
        <v>13</v>
      </c>
      <c r="P43" s="19"/>
      <c r="Q43" s="19"/>
      <c r="R43" s="19"/>
      <c r="S43" s="2"/>
      <c r="T43" s="20"/>
      <c r="U43" s="1"/>
      <c r="V43" s="1"/>
      <c r="W43" s="1"/>
      <c r="X43" s="19"/>
      <c r="Y43" s="19"/>
      <c r="Z43" s="2"/>
      <c r="AA43" s="2"/>
      <c r="AB43" s="2"/>
      <c r="AC43" s="112"/>
      <c r="AD43" s="113"/>
      <c r="AE43" s="2"/>
      <c r="AF43" s="2"/>
      <c r="AG43" s="2"/>
      <c r="AH43" s="33"/>
      <c r="AJ43" s="16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19"/>
      <c r="DF43" s="19"/>
      <c r="DG43" s="19"/>
    </row>
    <row r="44" spans="1:111" customFormat="1" ht="7.5" customHeight="1" x14ac:dyDescent="0.2">
      <c r="A44" s="27"/>
      <c r="B44" s="27"/>
      <c r="C44" s="40"/>
      <c r="D44" s="40"/>
      <c r="E44" s="41"/>
      <c r="F44" s="41"/>
      <c r="G44" s="41"/>
      <c r="H44" s="41"/>
      <c r="I44" s="41"/>
      <c r="J44" s="27"/>
      <c r="K44" s="27"/>
      <c r="L44" s="27"/>
      <c r="M44" s="27"/>
      <c r="N44" s="27"/>
      <c r="O44" s="42"/>
      <c r="P44" s="19"/>
      <c r="Q44" s="19"/>
      <c r="R44" s="19"/>
      <c r="S44" s="2"/>
      <c r="T44" s="20"/>
      <c r="U44" s="1"/>
      <c r="V44" s="1"/>
      <c r="W44" s="1"/>
      <c r="X44" s="19"/>
      <c r="Y44" s="19"/>
      <c r="Z44" s="2"/>
      <c r="AA44" s="2"/>
      <c r="AB44" s="2"/>
      <c r="AC44" s="112"/>
      <c r="AD44" s="113"/>
      <c r="AE44" s="2"/>
      <c r="AF44" s="2"/>
      <c r="AG44" s="2"/>
      <c r="AH44" s="33"/>
      <c r="AJ44" s="16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  <c r="CX44" s="19"/>
      <c r="CY44" s="19"/>
      <c r="CZ44" s="19"/>
      <c r="DA44" s="19"/>
      <c r="DB44" s="19"/>
      <c r="DC44" s="19"/>
      <c r="DD44" s="19"/>
      <c r="DE44" s="19"/>
      <c r="DF44" s="19"/>
      <c r="DG44" s="19"/>
    </row>
    <row r="45" spans="1:111" customFormat="1" ht="20.25" customHeight="1" x14ac:dyDescent="0.2">
      <c r="A45" s="223" t="s">
        <v>227</v>
      </c>
      <c r="B45" s="223"/>
      <c r="C45" s="223"/>
      <c r="D45" s="223"/>
      <c r="E45" s="223"/>
      <c r="F45" s="223"/>
      <c r="G45" s="223"/>
      <c r="H45" s="223"/>
      <c r="I45" s="223"/>
      <c r="J45" s="223"/>
      <c r="K45" s="223"/>
      <c r="L45" s="223"/>
      <c r="M45" s="223"/>
      <c r="N45" s="223"/>
      <c r="O45" s="223"/>
      <c r="P45" s="19"/>
      <c r="Q45" s="19"/>
      <c r="R45" s="19"/>
      <c r="S45" s="2"/>
      <c r="T45" s="20"/>
      <c r="U45" s="1"/>
      <c r="V45" s="1"/>
      <c r="W45" s="1"/>
      <c r="X45" s="19"/>
      <c r="Y45" s="19"/>
      <c r="Z45" s="2"/>
      <c r="AA45" s="2"/>
      <c r="AB45" s="2"/>
      <c r="AC45" s="112"/>
      <c r="AD45" s="113"/>
      <c r="AE45" s="2"/>
      <c r="AF45" s="2"/>
      <c r="AG45" s="2"/>
      <c r="AH45" s="33"/>
      <c r="AJ45" s="16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 s="19"/>
      <c r="CV45" s="19"/>
      <c r="CW45" s="19"/>
      <c r="CX45" s="19"/>
      <c r="CY45" s="19"/>
      <c r="CZ45" s="19"/>
      <c r="DA45" s="19"/>
      <c r="DB45" s="19"/>
      <c r="DC45" s="19"/>
      <c r="DD45" s="19"/>
      <c r="DE45" s="19"/>
      <c r="DF45" s="19"/>
      <c r="DG45" s="19"/>
    </row>
    <row r="46" spans="1:111" customFormat="1" ht="7.5" customHeight="1" x14ac:dyDescent="0.2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19"/>
      <c r="Q46" s="19"/>
      <c r="R46" s="19"/>
      <c r="S46" s="2"/>
      <c r="T46" s="20"/>
      <c r="U46" s="1"/>
      <c r="V46" s="1"/>
      <c r="W46" s="1"/>
      <c r="X46" s="19"/>
      <c r="Y46" s="19"/>
      <c r="Z46" s="2"/>
      <c r="AA46" s="2"/>
      <c r="AB46" s="2"/>
      <c r="AC46" s="112"/>
      <c r="AD46" s="113"/>
      <c r="AE46" s="2"/>
      <c r="AF46" s="2"/>
      <c r="AG46" s="2"/>
      <c r="AH46" s="33"/>
      <c r="AJ46" s="16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19"/>
      <c r="CT46" s="19"/>
      <c r="CU46" s="19"/>
      <c r="CV46" s="19"/>
      <c r="CW46" s="19"/>
      <c r="CX46" s="19"/>
      <c r="CY46" s="19"/>
      <c r="CZ46" s="19"/>
      <c r="DA46" s="19"/>
      <c r="DB46" s="19"/>
      <c r="DC46" s="19"/>
      <c r="DD46" s="19"/>
      <c r="DE46" s="19"/>
      <c r="DF46" s="19"/>
      <c r="DG46" s="19"/>
    </row>
    <row r="47" spans="1:111" customFormat="1" x14ac:dyDescent="0.2">
      <c r="B47" s="119"/>
      <c r="C47" s="120" t="s">
        <v>15</v>
      </c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9"/>
      <c r="Q47" s="19"/>
      <c r="R47" s="19"/>
      <c r="S47" s="2"/>
      <c r="T47" s="20"/>
      <c r="U47" s="1"/>
      <c r="V47" s="1"/>
      <c r="W47" s="1"/>
      <c r="X47" s="19"/>
      <c r="Y47" s="19"/>
      <c r="Z47" s="2"/>
      <c r="AA47" s="2"/>
      <c r="AB47" s="2"/>
      <c r="AC47" s="112"/>
      <c r="AD47" s="113"/>
      <c r="AE47" s="2"/>
      <c r="AF47" s="2"/>
      <c r="AG47" s="2"/>
      <c r="AH47" s="33"/>
      <c r="AJ47" s="16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  <c r="CU47" s="19"/>
      <c r="CV47" s="19"/>
      <c r="CW47" s="19"/>
      <c r="CX47" s="19"/>
      <c r="CY47" s="19"/>
      <c r="CZ47" s="19"/>
      <c r="DA47" s="19"/>
      <c r="DB47" s="19"/>
      <c r="DC47" s="19"/>
      <c r="DD47" s="19"/>
      <c r="DE47" s="19"/>
      <c r="DF47" s="19"/>
      <c r="DG47" s="19"/>
    </row>
    <row r="48" spans="1:111" customFormat="1" x14ac:dyDescent="0.2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19"/>
      <c r="Q48" s="19"/>
      <c r="R48" s="19"/>
      <c r="S48" s="2"/>
      <c r="T48" s="20"/>
      <c r="U48" s="1"/>
      <c r="V48" s="1"/>
      <c r="W48" s="1"/>
      <c r="X48" s="19"/>
      <c r="Y48" s="19"/>
      <c r="Z48" s="2"/>
      <c r="AA48" s="2"/>
      <c r="AB48" s="2"/>
      <c r="AC48" s="112"/>
      <c r="AD48" s="113"/>
      <c r="AE48" s="2"/>
      <c r="AF48" s="2"/>
      <c r="AG48" s="2"/>
      <c r="AH48" s="33"/>
      <c r="AJ48" s="16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19"/>
      <c r="CT48" s="19"/>
      <c r="CU48" s="19"/>
      <c r="CV48" s="19"/>
      <c r="CW48" s="19"/>
      <c r="CX48" s="19"/>
      <c r="CY48" s="19"/>
      <c r="CZ48" s="19"/>
      <c r="DA48" s="19"/>
      <c r="DB48" s="19"/>
      <c r="DC48" s="19"/>
      <c r="DD48" s="19"/>
      <c r="DE48" s="19"/>
      <c r="DF48" s="19"/>
      <c r="DG48" s="19"/>
    </row>
    <row r="49" spans="1:111" customFormat="1" x14ac:dyDescent="0.2">
      <c r="A49" s="27"/>
      <c r="B49" s="27"/>
      <c r="C49" s="277" t="str">
        <f>'申込書（個人種目）'!$C$38:$D$38</f>
        <v>年　　月　　日</v>
      </c>
      <c r="D49" s="277"/>
      <c r="E49" s="27"/>
      <c r="F49" s="27"/>
      <c r="G49" s="27"/>
      <c r="H49" s="27"/>
      <c r="I49" s="27"/>
      <c r="J49" s="27"/>
      <c r="L49" s="106"/>
      <c r="M49" s="27"/>
      <c r="N49" s="27"/>
      <c r="O49" s="27"/>
      <c r="P49" s="19"/>
      <c r="Q49" s="19"/>
      <c r="R49" s="19"/>
      <c r="S49" s="2"/>
      <c r="T49" s="20"/>
      <c r="U49" s="1"/>
      <c r="V49" s="1"/>
      <c r="W49" s="1"/>
      <c r="X49" s="19"/>
      <c r="Y49" s="19"/>
      <c r="Z49" s="2"/>
      <c r="AA49" s="2"/>
      <c r="AB49" s="2"/>
      <c r="AC49" s="112"/>
      <c r="AD49" s="113"/>
      <c r="AE49" s="2"/>
      <c r="AF49" s="2"/>
      <c r="AG49" s="2"/>
      <c r="AH49" s="33"/>
      <c r="AJ49" s="16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  <c r="CS49" s="19"/>
      <c r="CT49" s="19"/>
      <c r="CU49" s="19"/>
      <c r="CV49" s="19"/>
      <c r="CW49" s="19"/>
      <c r="CX49" s="19"/>
      <c r="CY49" s="19"/>
      <c r="CZ49" s="19"/>
      <c r="DA49" s="19"/>
      <c r="DB49" s="19"/>
      <c r="DC49" s="19"/>
      <c r="DD49" s="19"/>
      <c r="DE49" s="19"/>
      <c r="DF49" s="19"/>
      <c r="DG49" s="19"/>
    </row>
    <row r="50" spans="1:111" customFormat="1" ht="21.75" customHeight="1" x14ac:dyDescent="0.2">
      <c r="A50" s="27"/>
      <c r="B50" s="27"/>
      <c r="C50" s="121"/>
      <c r="D50" s="121"/>
      <c r="E50" s="223">
        <f>$C$3</f>
        <v>0</v>
      </c>
      <c r="F50" s="223"/>
      <c r="G50" s="223"/>
      <c r="H50" s="223"/>
      <c r="I50" s="223"/>
      <c r="J50" s="223"/>
      <c r="K50" s="223"/>
      <c r="L50" s="223"/>
      <c r="M50" s="223"/>
      <c r="N50" s="105"/>
      <c r="O50" s="27"/>
      <c r="P50" s="19"/>
      <c r="Q50" s="19"/>
      <c r="R50" s="19"/>
      <c r="S50" s="2"/>
      <c r="T50" s="20"/>
      <c r="U50" s="1"/>
      <c r="V50" s="1"/>
      <c r="W50" s="1"/>
      <c r="X50" s="19"/>
      <c r="Y50" s="19"/>
      <c r="Z50" s="2"/>
      <c r="AA50" s="2"/>
      <c r="AB50" s="2"/>
      <c r="AC50" s="112"/>
      <c r="AD50" s="113"/>
      <c r="AE50" s="2"/>
      <c r="AF50" s="2"/>
      <c r="AG50" s="2"/>
      <c r="AH50" s="33"/>
      <c r="AJ50" s="16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  <c r="CU50" s="19"/>
      <c r="CV50" s="19"/>
      <c r="CW50" s="19"/>
      <c r="CX50" s="19"/>
      <c r="CY50" s="19"/>
      <c r="CZ50" s="19"/>
      <c r="DA50" s="19"/>
      <c r="DB50" s="19"/>
      <c r="DC50" s="19"/>
      <c r="DD50" s="19"/>
      <c r="DE50" s="19"/>
      <c r="DF50" s="19"/>
      <c r="DG50" s="19"/>
    </row>
    <row r="51" spans="1:111" customFormat="1" ht="21.75" customHeight="1" x14ac:dyDescent="0.2">
      <c r="A51" s="27"/>
      <c r="B51" s="27"/>
      <c r="C51" s="43"/>
      <c r="D51" s="43"/>
      <c r="E51" s="105"/>
      <c r="F51" s="105"/>
      <c r="G51" s="275"/>
      <c r="H51" s="275"/>
      <c r="I51" s="275"/>
      <c r="J51" s="122" t="s">
        <v>1220</v>
      </c>
      <c r="K51" s="276">
        <f>基礎データ【必ず入力してください】!$C$5</f>
        <v>0</v>
      </c>
      <c r="L51" s="276"/>
      <c r="M51" s="40" t="s">
        <v>13</v>
      </c>
      <c r="N51" s="40"/>
      <c r="O51" s="27"/>
      <c r="P51" s="19"/>
      <c r="Q51" s="19"/>
      <c r="R51" s="19"/>
      <c r="S51" s="2"/>
      <c r="T51" s="20"/>
      <c r="U51" s="1"/>
      <c r="V51" s="1"/>
      <c r="W51" s="1"/>
      <c r="X51" s="19"/>
      <c r="Y51" s="19"/>
      <c r="Z51" s="2"/>
      <c r="AA51" s="2"/>
      <c r="AB51" s="2"/>
      <c r="AC51" s="112"/>
      <c r="AD51" s="113"/>
      <c r="AE51" s="2"/>
      <c r="AF51" s="2"/>
      <c r="AG51" s="2"/>
      <c r="AH51" s="33"/>
      <c r="AJ51" s="16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  <c r="DC51" s="19"/>
      <c r="DD51" s="19"/>
      <c r="DE51" s="19"/>
      <c r="DF51" s="19"/>
      <c r="DG51" s="19"/>
    </row>
    <row r="52" spans="1:111" customFormat="1" ht="60" hidden="1" customHeight="1" x14ac:dyDescent="0.2">
      <c r="A52" s="318" t="str">
        <f t="shared" ref="A52" si="89">$A$1</f>
        <v>山形陸上競技協会 第69回強化記録会　参加申込書（リレー種目）</v>
      </c>
      <c r="B52" s="318"/>
      <c r="C52" s="318"/>
      <c r="D52" s="318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19"/>
      <c r="Q52" s="19"/>
      <c r="R52" s="19"/>
      <c r="S52" s="2"/>
      <c r="T52" s="20"/>
      <c r="U52" s="1"/>
      <c r="V52" s="1"/>
      <c r="W52" s="1"/>
      <c r="X52" s="19"/>
      <c r="Y52" s="19"/>
      <c r="Z52" s="2"/>
      <c r="AA52" s="2"/>
      <c r="AB52" s="2"/>
      <c r="AC52" s="112"/>
      <c r="AD52" s="113"/>
      <c r="AE52" s="2"/>
      <c r="AF52" s="2"/>
      <c r="AG52" s="2"/>
      <c r="AH52" s="33"/>
      <c r="AJ52" s="16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19"/>
      <c r="CU52" s="19"/>
      <c r="CV52" s="19"/>
      <c r="CW52" s="19"/>
      <c r="CX52" s="19"/>
      <c r="CY52" s="19"/>
      <c r="CZ52" s="19"/>
      <c r="DA52" s="19"/>
      <c r="DB52" s="19"/>
      <c r="DC52" s="19"/>
      <c r="DD52" s="19"/>
      <c r="DE52" s="19"/>
      <c r="DF52" s="19"/>
      <c r="DG52" s="19"/>
    </row>
    <row r="53" spans="1:111" customFormat="1" ht="7.5" hidden="1" customHeight="1" x14ac:dyDescent="0.2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19"/>
      <c r="Q53" s="19"/>
      <c r="R53" s="19"/>
      <c r="S53" s="2"/>
      <c r="T53" s="20"/>
      <c r="U53" s="1"/>
      <c r="V53" s="1"/>
      <c r="W53" s="1"/>
      <c r="X53" s="19"/>
      <c r="Y53" s="19"/>
      <c r="Z53" s="2"/>
      <c r="AA53" s="2"/>
      <c r="AB53" s="2"/>
      <c r="AC53" s="112"/>
      <c r="AD53" s="113"/>
      <c r="AE53" s="2"/>
      <c r="AF53" s="2"/>
      <c r="AG53" s="2"/>
      <c r="AH53" s="33"/>
      <c r="AJ53" s="16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  <c r="CQ53" s="19"/>
      <c r="CR53" s="19"/>
      <c r="CS53" s="19"/>
      <c r="CT53" s="19"/>
      <c r="CU53" s="19"/>
      <c r="CV53" s="19"/>
      <c r="CW53" s="19"/>
      <c r="CX53" s="19"/>
      <c r="CY53" s="19"/>
      <c r="CZ53" s="19"/>
      <c r="DA53" s="19"/>
      <c r="DB53" s="19"/>
      <c r="DC53" s="19"/>
      <c r="DD53" s="19"/>
      <c r="DE53" s="19"/>
      <c r="DF53" s="19"/>
      <c r="DG53" s="19"/>
    </row>
    <row r="54" spans="1:111" customFormat="1" ht="22.5" hidden="1" customHeight="1" x14ac:dyDescent="0.2">
      <c r="A54" s="243" t="s">
        <v>0</v>
      </c>
      <c r="B54" s="244"/>
      <c r="C54" s="258">
        <f>C3</f>
        <v>0</v>
      </c>
      <c r="D54" s="259"/>
      <c r="E54" s="259"/>
      <c r="F54" s="259"/>
      <c r="G54" s="259"/>
      <c r="H54" s="259"/>
      <c r="I54" s="259"/>
      <c r="J54" s="313"/>
      <c r="K54" s="108" t="s">
        <v>1210</v>
      </c>
      <c r="L54" s="310">
        <f>L3</f>
        <v>0</v>
      </c>
      <c r="M54" s="311"/>
      <c r="N54" s="311"/>
      <c r="O54" s="314"/>
      <c r="P54" s="19"/>
      <c r="Q54" s="19" t="s">
        <v>6</v>
      </c>
      <c r="R54" s="19">
        <f>COUNTIF(B58:C81,"男子 4×100mR")</f>
        <v>0</v>
      </c>
      <c r="S54" s="2"/>
      <c r="T54" s="20"/>
      <c r="U54" s="1"/>
      <c r="V54" s="1"/>
      <c r="W54" s="1"/>
      <c r="X54" s="19"/>
      <c r="Y54" s="19"/>
      <c r="Z54" s="2"/>
      <c r="AA54" s="2"/>
      <c r="AB54" s="2"/>
      <c r="AC54" s="112"/>
      <c r="AD54" s="113"/>
      <c r="AE54" s="2"/>
      <c r="AF54" s="2"/>
      <c r="AG54" s="2"/>
      <c r="AH54" s="33"/>
      <c r="AJ54" s="16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19"/>
      <c r="CQ54" s="19"/>
      <c r="CR54" s="19"/>
      <c r="CS54" s="19"/>
      <c r="CT54" s="19"/>
      <c r="CU54" s="19"/>
      <c r="CV54" s="19"/>
      <c r="CW54" s="19"/>
      <c r="CX54" s="19"/>
      <c r="CY54" s="19"/>
      <c r="CZ54" s="19"/>
      <c r="DA54" s="19"/>
      <c r="DB54" s="19"/>
      <c r="DC54" s="19"/>
      <c r="DD54" s="19"/>
      <c r="DE54" s="19"/>
      <c r="DF54" s="19"/>
      <c r="DG54" s="19"/>
    </row>
    <row r="55" spans="1:111" customFormat="1" ht="22.5" hidden="1" customHeight="1" x14ac:dyDescent="0.2">
      <c r="A55" s="254" t="s">
        <v>12</v>
      </c>
      <c r="B55" s="238"/>
      <c r="C55" s="261">
        <f>C4</f>
        <v>0</v>
      </c>
      <c r="D55" s="255"/>
      <c r="E55" s="255"/>
      <c r="F55" s="255"/>
      <c r="G55" s="255"/>
      <c r="H55" s="255"/>
      <c r="I55" s="255"/>
      <c r="J55" s="266"/>
      <c r="K55" s="109" t="s">
        <v>1211</v>
      </c>
      <c r="L55" s="315">
        <f>L4</f>
        <v>0</v>
      </c>
      <c r="M55" s="316"/>
      <c r="N55" s="316"/>
      <c r="O55" s="317"/>
      <c r="P55" s="19"/>
      <c r="Q55" s="19" t="s">
        <v>7</v>
      </c>
      <c r="R55" s="19">
        <f>COUNTIF(B58:C81,"女子 4×100mR")</f>
        <v>0</v>
      </c>
      <c r="S55" s="2"/>
      <c r="T55" s="20"/>
      <c r="U55" s="1"/>
      <c r="V55" s="1"/>
      <c r="W55" s="1"/>
      <c r="X55" s="19"/>
      <c r="Y55" s="19"/>
      <c r="Z55" s="2"/>
      <c r="AA55" s="2"/>
      <c r="AB55" s="2"/>
      <c r="AC55" s="112"/>
      <c r="AD55" s="113"/>
      <c r="AE55" s="2"/>
      <c r="AF55" s="2"/>
      <c r="AG55" s="2"/>
      <c r="AH55" s="33"/>
      <c r="AJ55" s="16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/>
      <c r="CP55" s="19"/>
      <c r="CQ55" s="19"/>
      <c r="CR55" s="19"/>
      <c r="CS55" s="19"/>
      <c r="CT55" s="19"/>
      <c r="CU55" s="19"/>
      <c r="CV55" s="19"/>
      <c r="CW55" s="19"/>
      <c r="CX55" s="19"/>
      <c r="CY55" s="19"/>
      <c r="CZ55" s="19"/>
      <c r="DA55" s="19"/>
      <c r="DB55" s="19"/>
      <c r="DC55" s="19"/>
      <c r="DD55" s="19"/>
      <c r="DE55" s="19"/>
      <c r="DF55" s="19"/>
      <c r="DG55" s="19"/>
    </row>
    <row r="56" spans="1:111" customFormat="1" ht="17.25" hidden="1" customHeight="1" x14ac:dyDescent="0.2">
      <c r="A56" s="241"/>
      <c r="B56" s="228" t="s">
        <v>1212</v>
      </c>
      <c r="C56" s="229"/>
      <c r="D56" s="224" t="s">
        <v>1213</v>
      </c>
      <c r="E56" s="228" t="s">
        <v>8</v>
      </c>
      <c r="F56" s="252"/>
      <c r="G56" s="252"/>
      <c r="H56" s="252"/>
      <c r="I56" s="229"/>
      <c r="J56" s="310" t="s">
        <v>1214</v>
      </c>
      <c r="K56" s="311"/>
      <c r="L56" s="311"/>
      <c r="M56" s="312"/>
      <c r="N56" s="157"/>
      <c r="O56" s="248" t="s">
        <v>5</v>
      </c>
      <c r="P56" s="19"/>
      <c r="Q56" s="19"/>
      <c r="R56" s="19"/>
      <c r="S56" s="2"/>
      <c r="T56" s="20"/>
      <c r="U56" s="1"/>
      <c r="V56" s="1"/>
      <c r="W56" s="1"/>
      <c r="X56" s="19"/>
      <c r="Y56" s="19"/>
      <c r="Z56" s="2"/>
      <c r="AA56" s="2"/>
      <c r="AB56" s="2"/>
      <c r="AC56" s="112"/>
      <c r="AD56" s="113"/>
      <c r="AE56" s="2"/>
      <c r="AF56" s="2"/>
      <c r="AG56" s="2"/>
      <c r="AH56" s="33"/>
      <c r="AJ56" s="16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9"/>
      <c r="CW56" s="19"/>
      <c r="CX56" s="19"/>
      <c r="CY56" s="19"/>
      <c r="CZ56" s="19"/>
      <c r="DA56" s="19"/>
      <c r="DB56" s="19"/>
      <c r="DC56" s="19"/>
      <c r="DD56" s="19"/>
      <c r="DE56" s="19"/>
      <c r="DF56" s="19"/>
      <c r="DG56" s="19"/>
    </row>
    <row r="57" spans="1:111" customFormat="1" ht="17.25" hidden="1" customHeight="1" thickBot="1" x14ac:dyDescent="0.25">
      <c r="A57" s="242"/>
      <c r="B57" s="230"/>
      <c r="C57" s="231"/>
      <c r="D57" s="225"/>
      <c r="E57" s="230"/>
      <c r="F57" s="253"/>
      <c r="G57" s="253"/>
      <c r="H57" s="253"/>
      <c r="I57" s="231"/>
      <c r="J57" s="31" t="s">
        <v>1</v>
      </c>
      <c r="K57" s="124" t="s">
        <v>1215</v>
      </c>
      <c r="L57" s="124" t="s">
        <v>1216</v>
      </c>
      <c r="M57" s="31" t="s">
        <v>3</v>
      </c>
      <c r="N57" s="156"/>
      <c r="O57" s="249"/>
      <c r="P57" s="19"/>
      <c r="Q57" s="19"/>
      <c r="R57" s="19"/>
      <c r="S57" s="2"/>
      <c r="T57" s="18"/>
      <c r="U57" s="1"/>
      <c r="V57" s="1"/>
      <c r="W57" s="1"/>
      <c r="X57" s="17"/>
      <c r="Y57" s="17"/>
      <c r="Z57" s="2"/>
      <c r="AA57" s="2"/>
      <c r="AB57" s="2"/>
      <c r="AC57" s="112"/>
      <c r="AD57" s="113"/>
      <c r="AE57" s="2"/>
      <c r="AF57" s="2"/>
      <c r="AG57" s="2"/>
      <c r="AH57" s="33"/>
      <c r="AJ57" s="16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19"/>
      <c r="CQ57" s="19"/>
      <c r="CR57" s="19"/>
      <c r="CS57" s="19"/>
      <c r="CT57" s="19"/>
      <c r="CU57" s="19"/>
      <c r="CV57" s="19"/>
      <c r="CW57" s="19"/>
      <c r="CX57" s="19"/>
      <c r="CY57" s="19"/>
      <c r="CZ57" s="19"/>
      <c r="DA57" s="19"/>
      <c r="DB57" s="19"/>
      <c r="DC57" s="19"/>
      <c r="DD57" s="19"/>
      <c r="DE57" s="19"/>
      <c r="DF57" s="19"/>
      <c r="DG57" s="19"/>
    </row>
    <row r="58" spans="1:111" customFormat="1" ht="22.5" hidden="1" customHeight="1" thickTop="1" x14ac:dyDescent="0.2">
      <c r="A58" s="304">
        <v>5</v>
      </c>
      <c r="B58" s="305"/>
      <c r="C58" s="306"/>
      <c r="D58" s="307"/>
      <c r="E58" s="308"/>
      <c r="F58" s="302" t="s">
        <v>1217</v>
      </c>
      <c r="G58" s="309"/>
      <c r="H58" s="302" t="s">
        <v>1218</v>
      </c>
      <c r="I58" s="303"/>
      <c r="J58" s="110"/>
      <c r="K58" s="110"/>
      <c r="L58" s="110"/>
      <c r="M58" s="110"/>
      <c r="N58" s="159"/>
      <c r="O58" s="111"/>
      <c r="P58" s="19"/>
      <c r="Q58" s="19"/>
      <c r="R58" s="19"/>
      <c r="S58" s="2" t="str">
        <f t="shared" ref="S58:S63" si="90">IF(ISBLANK(J58),"",VLOOKUP(CONCATENATE($AC$4,LEFT($B$58,1)),区分性別,2,FALSE)+J58*100)</f>
        <v/>
      </c>
      <c r="T58" s="22" t="str">
        <f t="shared" ref="T58:T63" si="91">IF(ISBLANK(J58),"",$B$58)</f>
        <v/>
      </c>
      <c r="U58" s="1" t="str">
        <f t="shared" ref="U58:U81" si="92">IF($T58="","",VLOOKUP($T58,種目,2,FALSE))</f>
        <v/>
      </c>
      <c r="V58" s="1" t="str">
        <f t="shared" si="1"/>
        <v/>
      </c>
      <c r="W58" s="1" t="str">
        <f t="shared" si="2"/>
        <v/>
      </c>
      <c r="X58" s="23" t="str">
        <f>IF(ISNUMBER(S58),IF(LEN(E58)=1,CONCATENATE(E58,G58,I58),CONCATENATE("0",G58,I58)),"")</f>
        <v/>
      </c>
      <c r="Y58" s="2" t="str">
        <f>W58</f>
        <v/>
      </c>
      <c r="Z58" s="2" t="str">
        <f t="shared" si="12"/>
        <v/>
      </c>
      <c r="AA58" s="2" t="str">
        <f t="shared" si="13"/>
        <v/>
      </c>
      <c r="AB58" s="2" t="str">
        <f t="shared" si="14"/>
        <v/>
      </c>
      <c r="AC58" s="112" t="str">
        <f t="shared" ref="AC58:AC81" si="93">IF(ISNUMBER(Z58),VLOOKUP(AH58,県,2,FALSE),"")</f>
        <v/>
      </c>
      <c r="AD58" s="113" t="str">
        <f t="shared" si="15"/>
        <v/>
      </c>
      <c r="AE58" s="2" t="str">
        <f>IF(ISBLANK(J58),"",IF(LEFT($B$58,1)="男",1,2))</f>
        <v/>
      </c>
      <c r="AF58" s="2"/>
      <c r="AG58" s="2" t="str">
        <f t="shared" si="17"/>
        <v/>
      </c>
      <c r="AH58" s="33" t="s">
        <v>1235</v>
      </c>
      <c r="AJ58" s="16" t="str">
        <f t="shared" si="18"/>
        <v>　</v>
      </c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</row>
    <row r="59" spans="1:111" customFormat="1" ht="22.5" hidden="1" customHeight="1" x14ac:dyDescent="0.2">
      <c r="A59" s="285"/>
      <c r="B59" s="289"/>
      <c r="C59" s="290"/>
      <c r="D59" s="294"/>
      <c r="E59" s="297"/>
      <c r="F59" s="279"/>
      <c r="G59" s="300"/>
      <c r="H59" s="279"/>
      <c r="I59" s="282"/>
      <c r="J59" s="12"/>
      <c r="K59" s="12"/>
      <c r="L59" s="12"/>
      <c r="M59" s="12"/>
      <c r="N59" s="160"/>
      <c r="O59" s="114"/>
      <c r="P59" s="19"/>
      <c r="Q59" s="19"/>
      <c r="R59" s="19"/>
      <c r="S59" s="2" t="str">
        <f t="shared" si="90"/>
        <v/>
      </c>
      <c r="T59" s="22" t="str">
        <f t="shared" si="91"/>
        <v/>
      </c>
      <c r="U59" s="1" t="str">
        <f t="shared" si="92"/>
        <v/>
      </c>
      <c r="V59" s="1" t="str">
        <f t="shared" si="1"/>
        <v/>
      </c>
      <c r="W59" s="1" t="str">
        <f t="shared" si="2"/>
        <v/>
      </c>
      <c r="X59" s="23"/>
      <c r="Y59" s="2" t="str">
        <f t="shared" ref="Y59:Y81" si="94">W59</f>
        <v/>
      </c>
      <c r="Z59" s="2" t="str">
        <f t="shared" si="12"/>
        <v/>
      </c>
      <c r="AA59" s="2" t="str">
        <f t="shared" si="13"/>
        <v/>
      </c>
      <c r="AB59" s="2" t="str">
        <f t="shared" si="14"/>
        <v/>
      </c>
      <c r="AC59" s="112" t="str">
        <f t="shared" si="93"/>
        <v/>
      </c>
      <c r="AD59" s="113" t="str">
        <f t="shared" si="15"/>
        <v/>
      </c>
      <c r="AE59" s="2" t="str">
        <f t="shared" ref="AE59:AE63" si="95">IF(ISBLANK(J59),"",IF(LEFT($B$58,1)="男",1,2))</f>
        <v/>
      </c>
      <c r="AF59" s="2"/>
      <c r="AG59" s="2" t="str">
        <f t="shared" si="17"/>
        <v/>
      </c>
      <c r="AH59" s="33" t="s">
        <v>1235</v>
      </c>
      <c r="AJ59" s="16" t="str">
        <f t="shared" si="18"/>
        <v>　</v>
      </c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</row>
    <row r="60" spans="1:111" customFormat="1" ht="22.5" hidden="1" customHeight="1" x14ac:dyDescent="0.2">
      <c r="A60" s="285"/>
      <c r="B60" s="289"/>
      <c r="C60" s="290"/>
      <c r="D60" s="294"/>
      <c r="E60" s="297"/>
      <c r="F60" s="279"/>
      <c r="G60" s="300"/>
      <c r="H60" s="279"/>
      <c r="I60" s="282"/>
      <c r="J60" s="12"/>
      <c r="K60" s="12"/>
      <c r="L60" s="12"/>
      <c r="M60" s="12"/>
      <c r="N60" s="160"/>
      <c r="O60" s="114"/>
      <c r="P60" s="19"/>
      <c r="Q60" s="19"/>
      <c r="R60" s="19"/>
      <c r="S60" s="2" t="str">
        <f t="shared" si="90"/>
        <v/>
      </c>
      <c r="T60" s="22" t="str">
        <f t="shared" si="91"/>
        <v/>
      </c>
      <c r="U60" s="1" t="str">
        <f t="shared" si="92"/>
        <v/>
      </c>
      <c r="V60" s="1" t="str">
        <f t="shared" si="1"/>
        <v/>
      </c>
      <c r="W60" s="1" t="str">
        <f t="shared" si="2"/>
        <v/>
      </c>
      <c r="X60" s="23"/>
      <c r="Y60" s="2" t="str">
        <f t="shared" si="94"/>
        <v/>
      </c>
      <c r="Z60" s="2" t="str">
        <f t="shared" si="12"/>
        <v/>
      </c>
      <c r="AA60" s="2" t="str">
        <f t="shared" si="13"/>
        <v/>
      </c>
      <c r="AB60" s="2" t="str">
        <f t="shared" si="14"/>
        <v/>
      </c>
      <c r="AC60" s="112" t="str">
        <f t="shared" si="93"/>
        <v/>
      </c>
      <c r="AD60" s="113" t="str">
        <f t="shared" si="15"/>
        <v/>
      </c>
      <c r="AE60" s="2" t="str">
        <f t="shared" si="95"/>
        <v/>
      </c>
      <c r="AF60" s="2"/>
      <c r="AG60" s="2" t="str">
        <f t="shared" si="17"/>
        <v/>
      </c>
      <c r="AH60" s="33" t="s">
        <v>1235</v>
      </c>
      <c r="AJ60" s="16" t="str">
        <f t="shared" si="18"/>
        <v>　</v>
      </c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9"/>
      <c r="CW60" s="19"/>
      <c r="CX60" s="19"/>
      <c r="CY60" s="19"/>
      <c r="CZ60" s="19"/>
      <c r="DA60" s="19"/>
      <c r="DB60" s="19"/>
      <c r="DC60" s="19"/>
      <c r="DD60" s="19"/>
      <c r="DE60" s="19"/>
      <c r="DF60" s="19"/>
      <c r="DG60" s="19"/>
    </row>
    <row r="61" spans="1:111" customFormat="1" ht="22.5" hidden="1" customHeight="1" x14ac:dyDescent="0.2">
      <c r="A61" s="285"/>
      <c r="B61" s="289"/>
      <c r="C61" s="290"/>
      <c r="D61" s="294"/>
      <c r="E61" s="297"/>
      <c r="F61" s="279"/>
      <c r="G61" s="300"/>
      <c r="H61" s="279"/>
      <c r="I61" s="282"/>
      <c r="J61" s="12"/>
      <c r="K61" s="12"/>
      <c r="L61" s="12"/>
      <c r="M61" s="12"/>
      <c r="N61" s="160"/>
      <c r="O61" s="114"/>
      <c r="P61" s="19"/>
      <c r="Q61" s="19"/>
      <c r="R61" s="19"/>
      <c r="S61" s="2" t="str">
        <f t="shared" si="90"/>
        <v/>
      </c>
      <c r="T61" s="22" t="str">
        <f t="shared" si="91"/>
        <v/>
      </c>
      <c r="U61" s="1" t="str">
        <f t="shared" si="92"/>
        <v/>
      </c>
      <c r="V61" s="1" t="str">
        <f t="shared" si="1"/>
        <v/>
      </c>
      <c r="W61" s="1" t="str">
        <f t="shared" si="2"/>
        <v/>
      </c>
      <c r="X61" s="23"/>
      <c r="Y61" s="2" t="str">
        <f t="shared" si="94"/>
        <v/>
      </c>
      <c r="Z61" s="2" t="str">
        <f t="shared" si="12"/>
        <v/>
      </c>
      <c r="AA61" s="2" t="str">
        <f t="shared" si="13"/>
        <v/>
      </c>
      <c r="AB61" s="2" t="str">
        <f t="shared" si="14"/>
        <v/>
      </c>
      <c r="AC61" s="112" t="str">
        <f t="shared" si="93"/>
        <v/>
      </c>
      <c r="AD61" s="113" t="str">
        <f t="shared" si="15"/>
        <v/>
      </c>
      <c r="AE61" s="2" t="str">
        <f t="shared" si="95"/>
        <v/>
      </c>
      <c r="AF61" s="2"/>
      <c r="AG61" s="2" t="str">
        <f t="shared" si="17"/>
        <v/>
      </c>
      <c r="AH61" s="33" t="s">
        <v>1235</v>
      </c>
      <c r="AJ61" s="16" t="str">
        <f t="shared" si="18"/>
        <v>　</v>
      </c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19"/>
      <c r="CP61" s="19"/>
      <c r="CQ61" s="19"/>
      <c r="CR61" s="19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</row>
    <row r="62" spans="1:111" customFormat="1" ht="22.5" hidden="1" customHeight="1" x14ac:dyDescent="0.2">
      <c r="A62" s="285"/>
      <c r="B62" s="289"/>
      <c r="C62" s="290"/>
      <c r="D62" s="294"/>
      <c r="E62" s="297"/>
      <c r="F62" s="279"/>
      <c r="G62" s="300"/>
      <c r="H62" s="279"/>
      <c r="I62" s="282"/>
      <c r="J62" s="12"/>
      <c r="K62" s="12"/>
      <c r="L62" s="12"/>
      <c r="M62" s="12"/>
      <c r="N62" s="160"/>
      <c r="O62" s="114"/>
      <c r="P62" s="19"/>
      <c r="Q62" s="19"/>
      <c r="R62" s="19"/>
      <c r="S62" s="2" t="str">
        <f t="shared" si="90"/>
        <v/>
      </c>
      <c r="T62" s="22" t="str">
        <f t="shared" si="91"/>
        <v/>
      </c>
      <c r="U62" s="1" t="str">
        <f t="shared" si="92"/>
        <v/>
      </c>
      <c r="V62" s="1" t="str">
        <f t="shared" si="1"/>
        <v/>
      </c>
      <c r="W62" s="1" t="str">
        <f t="shared" si="2"/>
        <v/>
      </c>
      <c r="X62" s="23"/>
      <c r="Y62" s="2" t="str">
        <f t="shared" si="94"/>
        <v/>
      </c>
      <c r="Z62" s="2" t="str">
        <f t="shared" si="12"/>
        <v/>
      </c>
      <c r="AA62" s="2" t="str">
        <f t="shared" si="13"/>
        <v/>
      </c>
      <c r="AB62" s="2" t="str">
        <f t="shared" si="14"/>
        <v/>
      </c>
      <c r="AC62" s="112" t="str">
        <f t="shared" si="93"/>
        <v/>
      </c>
      <c r="AD62" s="113" t="str">
        <f t="shared" si="15"/>
        <v/>
      </c>
      <c r="AE62" s="2" t="str">
        <f t="shared" si="95"/>
        <v/>
      </c>
      <c r="AF62" s="2"/>
      <c r="AG62" s="2" t="str">
        <f t="shared" si="17"/>
        <v/>
      </c>
      <c r="AH62" s="33" t="s">
        <v>1235</v>
      </c>
      <c r="AJ62" s="16" t="str">
        <f t="shared" si="18"/>
        <v>　</v>
      </c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9"/>
      <c r="CW62" s="19"/>
      <c r="CX62" s="19"/>
      <c r="CY62" s="19"/>
      <c r="CZ62" s="19"/>
      <c r="DA62" s="19"/>
      <c r="DB62" s="19"/>
      <c r="DC62" s="19"/>
      <c r="DD62" s="19"/>
      <c r="DE62" s="19"/>
      <c r="DF62" s="19"/>
      <c r="DG62" s="19"/>
    </row>
    <row r="63" spans="1:111" customFormat="1" ht="22.5" hidden="1" customHeight="1" x14ac:dyDescent="0.2">
      <c r="A63" s="286"/>
      <c r="B63" s="291"/>
      <c r="C63" s="292"/>
      <c r="D63" s="295"/>
      <c r="E63" s="298"/>
      <c r="F63" s="280"/>
      <c r="G63" s="301"/>
      <c r="H63" s="280"/>
      <c r="I63" s="283"/>
      <c r="J63" s="115"/>
      <c r="K63" s="115"/>
      <c r="L63" s="115"/>
      <c r="M63" s="115"/>
      <c r="N63" s="161"/>
      <c r="O63" s="116"/>
      <c r="P63" s="19"/>
      <c r="Q63" s="19"/>
      <c r="R63" s="19"/>
      <c r="S63" s="2" t="str">
        <f t="shared" si="90"/>
        <v/>
      </c>
      <c r="T63" s="22" t="str">
        <f t="shared" si="91"/>
        <v/>
      </c>
      <c r="U63" s="1" t="str">
        <f t="shared" si="92"/>
        <v/>
      </c>
      <c r="V63" s="1" t="str">
        <f t="shared" si="1"/>
        <v/>
      </c>
      <c r="W63" s="1" t="str">
        <f t="shared" si="2"/>
        <v/>
      </c>
      <c r="X63" s="23"/>
      <c r="Y63" s="2" t="str">
        <f t="shared" si="94"/>
        <v/>
      </c>
      <c r="Z63" s="2" t="str">
        <f t="shared" si="12"/>
        <v/>
      </c>
      <c r="AA63" s="2" t="str">
        <f t="shared" si="13"/>
        <v/>
      </c>
      <c r="AB63" s="2" t="str">
        <f t="shared" si="14"/>
        <v/>
      </c>
      <c r="AC63" s="112" t="str">
        <f t="shared" si="93"/>
        <v/>
      </c>
      <c r="AD63" s="113" t="str">
        <f t="shared" si="15"/>
        <v/>
      </c>
      <c r="AE63" s="2" t="str">
        <f t="shared" si="95"/>
        <v/>
      </c>
      <c r="AF63" s="2"/>
      <c r="AG63" s="2" t="str">
        <f t="shared" si="17"/>
        <v/>
      </c>
      <c r="AH63" s="33" t="s">
        <v>1235</v>
      </c>
      <c r="AJ63" s="16" t="str">
        <f t="shared" si="18"/>
        <v>　</v>
      </c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  <c r="CR63" s="19"/>
      <c r="CS63" s="19"/>
      <c r="CT63" s="19"/>
      <c r="CU63" s="19"/>
      <c r="CV63" s="19"/>
      <c r="CW63" s="19"/>
      <c r="CX63" s="19"/>
      <c r="CY63" s="19"/>
      <c r="CZ63" s="19"/>
      <c r="DA63" s="19"/>
      <c r="DB63" s="19"/>
      <c r="DC63" s="19"/>
      <c r="DD63" s="19"/>
      <c r="DE63" s="19"/>
      <c r="DF63" s="19"/>
      <c r="DG63" s="19"/>
    </row>
    <row r="64" spans="1:111" customFormat="1" ht="22.5" hidden="1" customHeight="1" x14ac:dyDescent="0.2">
      <c r="A64" s="284">
        <v>6</v>
      </c>
      <c r="B64" s="287"/>
      <c r="C64" s="288"/>
      <c r="D64" s="293"/>
      <c r="E64" s="296"/>
      <c r="F64" s="278" t="s">
        <v>1217</v>
      </c>
      <c r="G64" s="299"/>
      <c r="H64" s="278" t="s">
        <v>1218</v>
      </c>
      <c r="I64" s="281"/>
      <c r="J64" s="117"/>
      <c r="K64" s="117"/>
      <c r="L64" s="117"/>
      <c r="M64" s="117"/>
      <c r="N64" s="162"/>
      <c r="O64" s="118"/>
      <c r="P64" s="19"/>
      <c r="Q64" s="19"/>
      <c r="R64" s="19"/>
      <c r="S64" s="2" t="str">
        <f t="shared" ref="S64:S69" si="96">IF(ISBLANK(J64),"",VLOOKUP(CONCATENATE($AC$4,LEFT($B$64,1)),区分性別,2,FALSE)+J64*100)</f>
        <v/>
      </c>
      <c r="T64" s="22" t="str">
        <f t="shared" ref="T64:T69" si="97">IF(ISBLANK(J64),"",$B$64)</f>
        <v/>
      </c>
      <c r="U64" s="1" t="str">
        <f t="shared" si="92"/>
        <v/>
      </c>
      <c r="V64" s="1" t="str">
        <f t="shared" si="1"/>
        <v/>
      </c>
      <c r="W64" s="1" t="str">
        <f t="shared" si="2"/>
        <v/>
      </c>
      <c r="X64" s="23" t="str">
        <f>IF(ISNUMBER(S64),IF(LEN(E64)=1,CONCATENATE(E64,G64,I64),CONCATENATE("0",G64,I64)),"")</f>
        <v/>
      </c>
      <c r="Y64" s="2" t="str">
        <f t="shared" si="94"/>
        <v/>
      </c>
      <c r="Z64" s="2" t="str">
        <f t="shared" si="12"/>
        <v/>
      </c>
      <c r="AA64" s="2" t="str">
        <f t="shared" si="13"/>
        <v/>
      </c>
      <c r="AB64" s="2" t="str">
        <f t="shared" si="14"/>
        <v/>
      </c>
      <c r="AC64" s="112" t="str">
        <f t="shared" si="93"/>
        <v/>
      </c>
      <c r="AD64" s="113" t="str">
        <f t="shared" si="15"/>
        <v/>
      </c>
      <c r="AE64" s="2" t="str">
        <f>IF(ISBLANK(J64),"",IF(LEFT($B$64,1)="男",1,2))</f>
        <v/>
      </c>
      <c r="AF64" s="2"/>
      <c r="AG64" s="2" t="str">
        <f t="shared" si="17"/>
        <v/>
      </c>
      <c r="AH64" s="33" t="s">
        <v>1235</v>
      </c>
      <c r="AJ64" s="16" t="str">
        <f t="shared" si="18"/>
        <v>　</v>
      </c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19"/>
      <c r="CP64" s="19"/>
      <c r="CQ64" s="19"/>
      <c r="CR64" s="19"/>
      <c r="CS64" s="19"/>
      <c r="CT64" s="19"/>
      <c r="CU64" s="19"/>
      <c r="CV64" s="19"/>
      <c r="CW64" s="19"/>
      <c r="CX64" s="19"/>
      <c r="CY64" s="19"/>
      <c r="CZ64" s="19"/>
      <c r="DA64" s="19"/>
      <c r="DB64" s="19"/>
      <c r="DC64" s="19"/>
      <c r="DD64" s="19"/>
      <c r="DE64" s="19"/>
      <c r="DF64" s="19"/>
      <c r="DG64" s="19"/>
    </row>
    <row r="65" spans="1:111" customFormat="1" ht="22.5" hidden="1" customHeight="1" x14ac:dyDescent="0.2">
      <c r="A65" s="285"/>
      <c r="B65" s="289"/>
      <c r="C65" s="290"/>
      <c r="D65" s="294"/>
      <c r="E65" s="297"/>
      <c r="F65" s="279"/>
      <c r="G65" s="300"/>
      <c r="H65" s="279"/>
      <c r="I65" s="282"/>
      <c r="J65" s="12"/>
      <c r="K65" s="12"/>
      <c r="L65" s="12"/>
      <c r="M65" s="12"/>
      <c r="N65" s="160"/>
      <c r="O65" s="114"/>
      <c r="P65" s="19"/>
      <c r="Q65" s="19"/>
      <c r="R65" s="19"/>
      <c r="S65" s="2" t="str">
        <f t="shared" si="96"/>
        <v/>
      </c>
      <c r="T65" s="22" t="str">
        <f t="shared" si="97"/>
        <v/>
      </c>
      <c r="U65" s="1" t="str">
        <f t="shared" si="92"/>
        <v/>
      </c>
      <c r="V65" s="1" t="str">
        <f t="shared" si="1"/>
        <v/>
      </c>
      <c r="W65" s="1" t="str">
        <f t="shared" si="2"/>
        <v/>
      </c>
      <c r="X65" s="23"/>
      <c r="Y65" s="2" t="str">
        <f t="shared" si="94"/>
        <v/>
      </c>
      <c r="Z65" s="2" t="str">
        <f t="shared" si="12"/>
        <v/>
      </c>
      <c r="AA65" s="2" t="str">
        <f t="shared" si="13"/>
        <v/>
      </c>
      <c r="AB65" s="2" t="str">
        <f t="shared" si="14"/>
        <v/>
      </c>
      <c r="AC65" s="112" t="str">
        <f t="shared" si="93"/>
        <v/>
      </c>
      <c r="AD65" s="113" t="str">
        <f t="shared" si="15"/>
        <v/>
      </c>
      <c r="AE65" s="2" t="str">
        <f t="shared" ref="AE65:AE69" si="98">IF(ISBLANK(J65),"",IF(LEFT($B$64,1)="男",1,2))</f>
        <v/>
      </c>
      <c r="AF65" s="2"/>
      <c r="AG65" s="2" t="str">
        <f t="shared" si="17"/>
        <v/>
      </c>
      <c r="AH65" s="33" t="s">
        <v>1235</v>
      </c>
      <c r="AJ65" s="16" t="str">
        <f t="shared" si="18"/>
        <v>　</v>
      </c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19"/>
      <c r="CS65" s="19"/>
      <c r="CT65" s="19"/>
      <c r="CU65" s="19"/>
      <c r="CV65" s="19"/>
      <c r="CW65" s="19"/>
      <c r="CX65" s="19"/>
      <c r="CY65" s="19"/>
      <c r="CZ65" s="19"/>
      <c r="DA65" s="19"/>
      <c r="DB65" s="19"/>
      <c r="DC65" s="19"/>
      <c r="DD65" s="19"/>
      <c r="DE65" s="19"/>
      <c r="DF65" s="19"/>
      <c r="DG65" s="19"/>
    </row>
    <row r="66" spans="1:111" customFormat="1" ht="22.5" hidden="1" customHeight="1" x14ac:dyDescent="0.2">
      <c r="A66" s="285"/>
      <c r="B66" s="289"/>
      <c r="C66" s="290"/>
      <c r="D66" s="294"/>
      <c r="E66" s="297"/>
      <c r="F66" s="279"/>
      <c r="G66" s="300"/>
      <c r="H66" s="279"/>
      <c r="I66" s="282"/>
      <c r="J66" s="12"/>
      <c r="K66" s="12"/>
      <c r="L66" s="12"/>
      <c r="M66" s="12"/>
      <c r="N66" s="160"/>
      <c r="O66" s="114"/>
      <c r="P66" s="19"/>
      <c r="Q66" s="19"/>
      <c r="R66" s="19"/>
      <c r="S66" s="2" t="str">
        <f t="shared" si="96"/>
        <v/>
      </c>
      <c r="T66" s="22" t="str">
        <f t="shared" si="97"/>
        <v/>
      </c>
      <c r="U66" s="1" t="str">
        <f t="shared" si="92"/>
        <v/>
      </c>
      <c r="V66" s="1" t="str">
        <f t="shared" si="1"/>
        <v/>
      </c>
      <c r="W66" s="1" t="str">
        <f t="shared" si="2"/>
        <v/>
      </c>
      <c r="X66" s="23"/>
      <c r="Y66" s="2" t="str">
        <f t="shared" si="94"/>
        <v/>
      </c>
      <c r="Z66" s="2" t="str">
        <f t="shared" si="12"/>
        <v/>
      </c>
      <c r="AA66" s="2" t="str">
        <f t="shared" si="13"/>
        <v/>
      </c>
      <c r="AB66" s="2" t="str">
        <f t="shared" si="14"/>
        <v/>
      </c>
      <c r="AC66" s="112" t="str">
        <f t="shared" si="93"/>
        <v/>
      </c>
      <c r="AD66" s="113" t="str">
        <f t="shared" si="15"/>
        <v/>
      </c>
      <c r="AE66" s="2" t="str">
        <f t="shared" si="98"/>
        <v/>
      </c>
      <c r="AF66" s="2"/>
      <c r="AG66" s="2" t="str">
        <f t="shared" si="17"/>
        <v/>
      </c>
      <c r="AH66" s="33" t="s">
        <v>1235</v>
      </c>
      <c r="AJ66" s="16" t="str">
        <f t="shared" si="18"/>
        <v>　</v>
      </c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19"/>
      <c r="CP66" s="19"/>
      <c r="CQ66" s="19"/>
      <c r="CR66" s="19"/>
      <c r="CS66" s="19"/>
      <c r="CT66" s="19"/>
      <c r="CU66" s="19"/>
      <c r="CV66" s="19"/>
      <c r="CW66" s="19"/>
      <c r="CX66" s="19"/>
      <c r="CY66" s="19"/>
      <c r="CZ66" s="19"/>
      <c r="DA66" s="19"/>
      <c r="DB66" s="19"/>
      <c r="DC66" s="19"/>
      <c r="DD66" s="19"/>
      <c r="DE66" s="19"/>
      <c r="DF66" s="19"/>
      <c r="DG66" s="19"/>
    </row>
    <row r="67" spans="1:111" customFormat="1" ht="22.5" hidden="1" customHeight="1" x14ac:dyDescent="0.2">
      <c r="A67" s="285"/>
      <c r="B67" s="289"/>
      <c r="C67" s="290"/>
      <c r="D67" s="294"/>
      <c r="E67" s="297"/>
      <c r="F67" s="279"/>
      <c r="G67" s="300"/>
      <c r="H67" s="279"/>
      <c r="I67" s="282"/>
      <c r="J67" s="12"/>
      <c r="K67" s="12"/>
      <c r="L67" s="12"/>
      <c r="M67" s="12"/>
      <c r="N67" s="160"/>
      <c r="O67" s="114"/>
      <c r="P67" s="19"/>
      <c r="Q67" s="19"/>
      <c r="R67" s="19"/>
      <c r="S67" s="2" t="str">
        <f t="shared" si="96"/>
        <v/>
      </c>
      <c r="T67" s="22" t="str">
        <f t="shared" si="97"/>
        <v/>
      </c>
      <c r="U67" s="1" t="str">
        <f t="shared" si="92"/>
        <v/>
      </c>
      <c r="V67" s="1" t="str">
        <f t="shared" si="1"/>
        <v/>
      </c>
      <c r="W67" s="1" t="str">
        <f t="shared" si="2"/>
        <v/>
      </c>
      <c r="X67" s="23"/>
      <c r="Y67" s="2" t="str">
        <f t="shared" si="94"/>
        <v/>
      </c>
      <c r="Z67" s="2" t="str">
        <f t="shared" si="12"/>
        <v/>
      </c>
      <c r="AA67" s="2" t="str">
        <f t="shared" si="13"/>
        <v/>
      </c>
      <c r="AB67" s="2" t="str">
        <f t="shared" si="14"/>
        <v/>
      </c>
      <c r="AC67" s="112" t="str">
        <f t="shared" si="93"/>
        <v/>
      </c>
      <c r="AD67" s="113" t="str">
        <f t="shared" si="15"/>
        <v/>
      </c>
      <c r="AE67" s="2" t="str">
        <f t="shared" si="98"/>
        <v/>
      </c>
      <c r="AF67" s="2"/>
      <c r="AG67" s="2" t="str">
        <f t="shared" si="17"/>
        <v/>
      </c>
      <c r="AH67" s="33" t="s">
        <v>1235</v>
      </c>
      <c r="AJ67" s="16" t="str">
        <f t="shared" si="18"/>
        <v>　</v>
      </c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19"/>
      <c r="CP67" s="19"/>
      <c r="CQ67" s="19"/>
      <c r="CR67" s="19"/>
      <c r="CS67" s="19"/>
      <c r="CT67" s="19"/>
      <c r="CU67" s="19"/>
      <c r="CV67" s="19"/>
      <c r="CW67" s="19"/>
      <c r="CX67" s="19"/>
      <c r="CY67" s="19"/>
      <c r="CZ67" s="19"/>
      <c r="DA67" s="19"/>
      <c r="DB67" s="19"/>
      <c r="DC67" s="19"/>
      <c r="DD67" s="19"/>
      <c r="DE67" s="19"/>
      <c r="DF67" s="19"/>
      <c r="DG67" s="19"/>
    </row>
    <row r="68" spans="1:111" customFormat="1" ht="22.5" hidden="1" customHeight="1" x14ac:dyDescent="0.2">
      <c r="A68" s="285"/>
      <c r="B68" s="289"/>
      <c r="C68" s="290"/>
      <c r="D68" s="294"/>
      <c r="E68" s="297"/>
      <c r="F68" s="279"/>
      <c r="G68" s="300"/>
      <c r="H68" s="279"/>
      <c r="I68" s="282"/>
      <c r="J68" s="12"/>
      <c r="K68" s="12"/>
      <c r="L68" s="12"/>
      <c r="M68" s="12"/>
      <c r="N68" s="160"/>
      <c r="O68" s="114"/>
      <c r="P68" s="19"/>
      <c r="Q68" s="19"/>
      <c r="R68" s="19"/>
      <c r="S68" s="2" t="str">
        <f t="shared" si="96"/>
        <v/>
      </c>
      <c r="T68" s="22" t="str">
        <f t="shared" si="97"/>
        <v/>
      </c>
      <c r="U68" s="1" t="str">
        <f t="shared" si="92"/>
        <v/>
      </c>
      <c r="V68" s="1" t="str">
        <f t="shared" si="1"/>
        <v/>
      </c>
      <c r="W68" s="1" t="str">
        <f t="shared" si="2"/>
        <v/>
      </c>
      <c r="X68" s="23"/>
      <c r="Y68" s="2" t="str">
        <f t="shared" si="94"/>
        <v/>
      </c>
      <c r="Z68" s="2" t="str">
        <f t="shared" si="12"/>
        <v/>
      </c>
      <c r="AA68" s="2" t="str">
        <f t="shared" si="13"/>
        <v/>
      </c>
      <c r="AB68" s="2" t="str">
        <f t="shared" si="14"/>
        <v/>
      </c>
      <c r="AC68" s="112" t="str">
        <f t="shared" si="93"/>
        <v/>
      </c>
      <c r="AD68" s="113" t="str">
        <f t="shared" si="15"/>
        <v/>
      </c>
      <c r="AE68" s="2" t="str">
        <f t="shared" si="98"/>
        <v/>
      </c>
      <c r="AF68" s="2"/>
      <c r="AG68" s="2" t="str">
        <f t="shared" si="17"/>
        <v/>
      </c>
      <c r="AH68" s="33" t="s">
        <v>1235</v>
      </c>
      <c r="AJ68" s="16" t="str">
        <f t="shared" si="18"/>
        <v>　</v>
      </c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19"/>
      <c r="CP68" s="19"/>
      <c r="CQ68" s="19"/>
      <c r="CR68" s="19"/>
      <c r="CS68" s="19"/>
      <c r="CT68" s="19"/>
      <c r="CU68" s="19"/>
      <c r="CV68" s="19"/>
      <c r="CW68" s="19"/>
      <c r="CX68" s="19"/>
      <c r="CY68" s="19"/>
      <c r="CZ68" s="19"/>
      <c r="DA68" s="19"/>
      <c r="DB68" s="19"/>
      <c r="DC68" s="19"/>
      <c r="DD68" s="19"/>
      <c r="DE68" s="19"/>
      <c r="DF68" s="19"/>
      <c r="DG68" s="19"/>
    </row>
    <row r="69" spans="1:111" customFormat="1" ht="22.5" hidden="1" customHeight="1" x14ac:dyDescent="0.2">
      <c r="A69" s="286"/>
      <c r="B69" s="291"/>
      <c r="C69" s="292"/>
      <c r="D69" s="295"/>
      <c r="E69" s="298"/>
      <c r="F69" s="280"/>
      <c r="G69" s="301"/>
      <c r="H69" s="280"/>
      <c r="I69" s="283"/>
      <c r="J69" s="115"/>
      <c r="K69" s="115"/>
      <c r="L69" s="115"/>
      <c r="M69" s="115"/>
      <c r="N69" s="161"/>
      <c r="O69" s="116"/>
      <c r="P69" s="19"/>
      <c r="Q69" s="19"/>
      <c r="R69" s="19"/>
      <c r="S69" s="2" t="str">
        <f t="shared" si="96"/>
        <v/>
      </c>
      <c r="T69" s="22" t="str">
        <f t="shared" si="97"/>
        <v/>
      </c>
      <c r="U69" s="1" t="str">
        <f t="shared" si="92"/>
        <v/>
      </c>
      <c r="V69" s="1" t="str">
        <f t="shared" si="1"/>
        <v/>
      </c>
      <c r="W69" s="1" t="str">
        <f t="shared" si="2"/>
        <v/>
      </c>
      <c r="X69" s="23"/>
      <c r="Y69" s="2" t="str">
        <f t="shared" si="94"/>
        <v/>
      </c>
      <c r="Z69" s="2" t="str">
        <f t="shared" si="12"/>
        <v/>
      </c>
      <c r="AA69" s="2" t="str">
        <f t="shared" si="13"/>
        <v/>
      </c>
      <c r="AB69" s="2" t="str">
        <f t="shared" si="14"/>
        <v/>
      </c>
      <c r="AC69" s="112" t="str">
        <f t="shared" si="93"/>
        <v/>
      </c>
      <c r="AD69" s="113" t="str">
        <f t="shared" si="15"/>
        <v/>
      </c>
      <c r="AE69" s="2" t="str">
        <f t="shared" si="98"/>
        <v/>
      </c>
      <c r="AF69" s="2"/>
      <c r="AG69" s="2" t="str">
        <f t="shared" si="17"/>
        <v/>
      </c>
      <c r="AH69" s="33" t="s">
        <v>1235</v>
      </c>
      <c r="AJ69" s="16" t="str">
        <f t="shared" si="18"/>
        <v>　</v>
      </c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19"/>
      <c r="CP69" s="19"/>
      <c r="CQ69" s="19"/>
      <c r="CR69" s="19"/>
      <c r="CS69" s="19"/>
      <c r="CT69" s="19"/>
      <c r="CU69" s="19"/>
      <c r="CV69" s="19"/>
      <c r="CW69" s="19"/>
      <c r="CX69" s="19"/>
      <c r="CY69" s="19"/>
      <c r="CZ69" s="19"/>
      <c r="DA69" s="19"/>
      <c r="DB69" s="19"/>
      <c r="DC69" s="19"/>
      <c r="DD69" s="19"/>
      <c r="DE69" s="19"/>
      <c r="DF69" s="19"/>
      <c r="DG69" s="19"/>
    </row>
    <row r="70" spans="1:111" customFormat="1" ht="22.5" hidden="1" customHeight="1" x14ac:dyDescent="0.2">
      <c r="A70" s="284">
        <v>7</v>
      </c>
      <c r="B70" s="287"/>
      <c r="C70" s="288"/>
      <c r="D70" s="293"/>
      <c r="E70" s="296"/>
      <c r="F70" s="278" t="s">
        <v>1217</v>
      </c>
      <c r="G70" s="299"/>
      <c r="H70" s="278" t="s">
        <v>1218</v>
      </c>
      <c r="I70" s="281"/>
      <c r="J70" s="117"/>
      <c r="K70" s="117"/>
      <c r="L70" s="117"/>
      <c r="M70" s="117"/>
      <c r="N70" s="162"/>
      <c r="O70" s="118"/>
      <c r="P70" s="19"/>
      <c r="Q70" s="19"/>
      <c r="R70" s="19"/>
      <c r="S70" s="2" t="str">
        <f t="shared" ref="S70:S75" si="99">IF(ISBLANK(J70),"",VLOOKUP(CONCATENATE($AC$4,LEFT($B$70,1)),区分性別,2,FALSE)+J70*100)</f>
        <v/>
      </c>
      <c r="T70" s="22" t="str">
        <f t="shared" ref="T70:T75" si="100">IF(ISBLANK(J70),"",$B$70)</f>
        <v/>
      </c>
      <c r="U70" s="1" t="str">
        <f t="shared" si="92"/>
        <v/>
      </c>
      <c r="V70" s="1" t="str">
        <f t="shared" si="1"/>
        <v/>
      </c>
      <c r="W70" s="1" t="str">
        <f t="shared" si="2"/>
        <v/>
      </c>
      <c r="X70" s="23" t="str">
        <f>IF(ISNUMBER(S70),IF(LEN(E70)=1,CONCATENATE(E70,G70,I70),CONCATENATE("0",G70,I70)),"")</f>
        <v/>
      </c>
      <c r="Y70" s="2" t="str">
        <f t="shared" si="94"/>
        <v/>
      </c>
      <c r="Z70" s="2" t="str">
        <f t="shared" si="12"/>
        <v/>
      </c>
      <c r="AA70" s="2" t="str">
        <f t="shared" si="13"/>
        <v/>
      </c>
      <c r="AB70" s="2" t="str">
        <f t="shared" si="14"/>
        <v/>
      </c>
      <c r="AC70" s="112" t="str">
        <f t="shared" si="93"/>
        <v/>
      </c>
      <c r="AD70" s="113" t="str">
        <f t="shared" si="15"/>
        <v/>
      </c>
      <c r="AE70" s="2" t="str">
        <f>IF(ISBLANK(J70),"",IF(LEFT($B$70,1)="男",1,2))</f>
        <v/>
      </c>
      <c r="AF70" s="2"/>
      <c r="AG70" s="2" t="str">
        <f t="shared" si="17"/>
        <v/>
      </c>
      <c r="AH70" s="33" t="s">
        <v>1235</v>
      </c>
      <c r="AJ70" s="16" t="str">
        <f t="shared" si="18"/>
        <v>　</v>
      </c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19"/>
      <c r="CP70" s="19"/>
      <c r="CQ70" s="19"/>
      <c r="CR70" s="19"/>
      <c r="CS70" s="19"/>
      <c r="CT70" s="19"/>
      <c r="CU70" s="19"/>
      <c r="CV70" s="19"/>
      <c r="CW70" s="19"/>
      <c r="CX70" s="19"/>
      <c r="CY70" s="19"/>
      <c r="CZ70" s="19"/>
      <c r="DA70" s="19"/>
      <c r="DB70" s="19"/>
      <c r="DC70" s="19"/>
      <c r="DD70" s="19"/>
      <c r="DE70" s="19"/>
      <c r="DF70" s="19"/>
      <c r="DG70" s="19"/>
    </row>
    <row r="71" spans="1:111" customFormat="1" ht="22.5" hidden="1" customHeight="1" x14ac:dyDescent="0.2">
      <c r="A71" s="285"/>
      <c r="B71" s="289"/>
      <c r="C71" s="290"/>
      <c r="D71" s="294"/>
      <c r="E71" s="297"/>
      <c r="F71" s="279"/>
      <c r="G71" s="300"/>
      <c r="H71" s="279"/>
      <c r="I71" s="282"/>
      <c r="J71" s="12"/>
      <c r="K71" s="12"/>
      <c r="L71" s="12"/>
      <c r="M71" s="12"/>
      <c r="N71" s="160"/>
      <c r="O71" s="114"/>
      <c r="P71" s="19"/>
      <c r="Q71" s="19"/>
      <c r="R71" s="19"/>
      <c r="S71" s="2" t="str">
        <f t="shared" si="99"/>
        <v/>
      </c>
      <c r="T71" s="22" t="str">
        <f t="shared" si="100"/>
        <v/>
      </c>
      <c r="U71" s="1" t="str">
        <f t="shared" si="92"/>
        <v/>
      </c>
      <c r="V71" s="1" t="str">
        <f t="shared" si="1"/>
        <v/>
      </c>
      <c r="W71" s="1" t="str">
        <f t="shared" si="2"/>
        <v/>
      </c>
      <c r="X71" s="23"/>
      <c r="Y71" s="2" t="str">
        <f t="shared" si="94"/>
        <v/>
      </c>
      <c r="Z71" s="2" t="str">
        <f t="shared" si="12"/>
        <v/>
      </c>
      <c r="AA71" s="2" t="str">
        <f t="shared" si="13"/>
        <v/>
      </c>
      <c r="AB71" s="2" t="str">
        <f t="shared" si="14"/>
        <v/>
      </c>
      <c r="AC71" s="112" t="str">
        <f t="shared" si="93"/>
        <v/>
      </c>
      <c r="AD71" s="113" t="str">
        <f t="shared" si="15"/>
        <v/>
      </c>
      <c r="AE71" s="2" t="str">
        <f t="shared" ref="AE71:AE75" si="101">IF(ISBLANK(J71),"",IF(LEFT($B$70,1)="男",1,2))</f>
        <v/>
      </c>
      <c r="AF71" s="2"/>
      <c r="AG71" s="2" t="str">
        <f t="shared" si="17"/>
        <v/>
      </c>
      <c r="AH71" s="33" t="s">
        <v>1235</v>
      </c>
      <c r="AJ71" s="16" t="str">
        <f t="shared" si="18"/>
        <v>　</v>
      </c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19"/>
      <c r="CP71" s="19"/>
      <c r="CQ71" s="19"/>
      <c r="CR71" s="19"/>
      <c r="CS71" s="19"/>
      <c r="CT71" s="19"/>
      <c r="CU71" s="19"/>
      <c r="CV71" s="19"/>
      <c r="CW71" s="19"/>
      <c r="CX71" s="19"/>
      <c r="CY71" s="19"/>
      <c r="CZ71" s="19"/>
      <c r="DA71" s="19"/>
      <c r="DB71" s="19"/>
      <c r="DC71" s="19"/>
      <c r="DD71" s="19"/>
      <c r="DE71" s="19"/>
      <c r="DF71" s="19"/>
      <c r="DG71" s="19"/>
    </row>
    <row r="72" spans="1:111" customFormat="1" ht="22.5" hidden="1" customHeight="1" x14ac:dyDescent="0.2">
      <c r="A72" s="285"/>
      <c r="B72" s="289"/>
      <c r="C72" s="290"/>
      <c r="D72" s="294"/>
      <c r="E72" s="297"/>
      <c r="F72" s="279"/>
      <c r="G72" s="300"/>
      <c r="H72" s="279"/>
      <c r="I72" s="282"/>
      <c r="J72" s="12"/>
      <c r="K72" s="12"/>
      <c r="L72" s="12"/>
      <c r="M72" s="12"/>
      <c r="N72" s="160"/>
      <c r="O72" s="114"/>
      <c r="P72" s="19"/>
      <c r="Q72" s="19"/>
      <c r="R72" s="19"/>
      <c r="S72" s="2" t="str">
        <f t="shared" si="99"/>
        <v/>
      </c>
      <c r="T72" s="22" t="str">
        <f t="shared" si="100"/>
        <v/>
      </c>
      <c r="U72" s="1" t="str">
        <f t="shared" si="92"/>
        <v/>
      </c>
      <c r="V72" s="1" t="str">
        <f t="shared" si="1"/>
        <v/>
      </c>
      <c r="W72" s="1" t="str">
        <f t="shared" si="2"/>
        <v/>
      </c>
      <c r="X72" s="23"/>
      <c r="Y72" s="2" t="str">
        <f t="shared" si="94"/>
        <v/>
      </c>
      <c r="Z72" s="2" t="str">
        <f t="shared" si="12"/>
        <v/>
      </c>
      <c r="AA72" s="2" t="str">
        <f t="shared" si="13"/>
        <v/>
      </c>
      <c r="AB72" s="2" t="str">
        <f t="shared" si="14"/>
        <v/>
      </c>
      <c r="AC72" s="112" t="str">
        <f t="shared" si="93"/>
        <v/>
      </c>
      <c r="AD72" s="113" t="str">
        <f t="shared" si="15"/>
        <v/>
      </c>
      <c r="AE72" s="2" t="str">
        <f t="shared" si="101"/>
        <v/>
      </c>
      <c r="AF72" s="2"/>
      <c r="AG72" s="2" t="str">
        <f t="shared" si="17"/>
        <v/>
      </c>
      <c r="AH72" s="33" t="s">
        <v>1235</v>
      </c>
      <c r="AJ72" s="16" t="str">
        <f t="shared" si="18"/>
        <v>　</v>
      </c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19"/>
      <c r="CP72" s="19"/>
      <c r="CQ72" s="19"/>
      <c r="CR72" s="19"/>
      <c r="CS72" s="19"/>
      <c r="CT72" s="19"/>
      <c r="CU72" s="19"/>
      <c r="CV72" s="19"/>
      <c r="CW72" s="19"/>
      <c r="CX72" s="19"/>
      <c r="CY72" s="19"/>
      <c r="CZ72" s="19"/>
      <c r="DA72" s="19"/>
      <c r="DB72" s="19"/>
      <c r="DC72" s="19"/>
      <c r="DD72" s="19"/>
      <c r="DE72" s="19"/>
      <c r="DF72" s="19"/>
      <c r="DG72" s="19"/>
    </row>
    <row r="73" spans="1:111" customFormat="1" ht="22.5" hidden="1" customHeight="1" x14ac:dyDescent="0.2">
      <c r="A73" s="285"/>
      <c r="B73" s="289"/>
      <c r="C73" s="290"/>
      <c r="D73" s="294"/>
      <c r="E73" s="297"/>
      <c r="F73" s="279"/>
      <c r="G73" s="300"/>
      <c r="H73" s="279"/>
      <c r="I73" s="282"/>
      <c r="J73" s="12"/>
      <c r="K73" s="12"/>
      <c r="L73" s="12"/>
      <c r="M73" s="12"/>
      <c r="N73" s="160"/>
      <c r="O73" s="114"/>
      <c r="P73" s="19"/>
      <c r="Q73" s="19"/>
      <c r="R73" s="19"/>
      <c r="S73" s="2" t="str">
        <f t="shared" si="99"/>
        <v/>
      </c>
      <c r="T73" s="22" t="str">
        <f t="shared" si="100"/>
        <v/>
      </c>
      <c r="U73" s="1" t="str">
        <f t="shared" si="92"/>
        <v/>
      </c>
      <c r="V73" s="1" t="str">
        <f t="shared" si="1"/>
        <v/>
      </c>
      <c r="W73" s="1" t="str">
        <f t="shared" si="2"/>
        <v/>
      </c>
      <c r="X73" s="23"/>
      <c r="Y73" s="2" t="str">
        <f t="shared" si="94"/>
        <v/>
      </c>
      <c r="Z73" s="2" t="str">
        <f t="shared" si="12"/>
        <v/>
      </c>
      <c r="AA73" s="2" t="str">
        <f t="shared" si="13"/>
        <v/>
      </c>
      <c r="AB73" s="2" t="str">
        <f t="shared" si="14"/>
        <v/>
      </c>
      <c r="AC73" s="112" t="str">
        <f t="shared" si="93"/>
        <v/>
      </c>
      <c r="AD73" s="113" t="str">
        <f t="shared" si="15"/>
        <v/>
      </c>
      <c r="AE73" s="2" t="str">
        <f t="shared" si="101"/>
        <v/>
      </c>
      <c r="AF73" s="2"/>
      <c r="AG73" s="2" t="str">
        <f t="shared" si="17"/>
        <v/>
      </c>
      <c r="AH73" s="33" t="s">
        <v>1235</v>
      </c>
      <c r="AJ73" s="16" t="str">
        <f t="shared" si="18"/>
        <v>　</v>
      </c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19"/>
      <c r="CP73" s="19"/>
      <c r="CQ73" s="19"/>
      <c r="CR73" s="19"/>
      <c r="CS73" s="19"/>
      <c r="CT73" s="19"/>
      <c r="CU73" s="19"/>
      <c r="CV73" s="19"/>
      <c r="CW73" s="19"/>
      <c r="CX73" s="19"/>
      <c r="CY73" s="19"/>
      <c r="CZ73" s="19"/>
      <c r="DA73" s="19"/>
      <c r="DB73" s="19"/>
      <c r="DC73" s="19"/>
      <c r="DD73" s="19"/>
      <c r="DE73" s="19"/>
      <c r="DF73" s="19"/>
      <c r="DG73" s="19"/>
    </row>
    <row r="74" spans="1:111" customFormat="1" ht="22.5" hidden="1" customHeight="1" x14ac:dyDescent="0.2">
      <c r="A74" s="285"/>
      <c r="B74" s="289"/>
      <c r="C74" s="290"/>
      <c r="D74" s="294"/>
      <c r="E74" s="297"/>
      <c r="F74" s="279"/>
      <c r="G74" s="300"/>
      <c r="H74" s="279"/>
      <c r="I74" s="282"/>
      <c r="J74" s="12"/>
      <c r="K74" s="12"/>
      <c r="L74" s="12"/>
      <c r="M74" s="12"/>
      <c r="N74" s="160"/>
      <c r="O74" s="114"/>
      <c r="P74" s="19"/>
      <c r="Q74" s="19"/>
      <c r="R74" s="19"/>
      <c r="S74" s="2" t="str">
        <f t="shared" si="99"/>
        <v/>
      </c>
      <c r="T74" s="22" t="str">
        <f t="shared" si="100"/>
        <v/>
      </c>
      <c r="U74" s="1" t="str">
        <f t="shared" si="92"/>
        <v/>
      </c>
      <c r="V74" s="1" t="str">
        <f t="shared" si="1"/>
        <v/>
      </c>
      <c r="W74" s="1" t="str">
        <f t="shared" si="2"/>
        <v/>
      </c>
      <c r="X74" s="23"/>
      <c r="Y74" s="2" t="str">
        <f t="shared" si="94"/>
        <v/>
      </c>
      <c r="Z74" s="2" t="str">
        <f t="shared" si="12"/>
        <v/>
      </c>
      <c r="AA74" s="2" t="str">
        <f t="shared" si="13"/>
        <v/>
      </c>
      <c r="AB74" s="2" t="str">
        <f t="shared" si="14"/>
        <v/>
      </c>
      <c r="AC74" s="112" t="str">
        <f t="shared" si="93"/>
        <v/>
      </c>
      <c r="AD74" s="113" t="str">
        <f t="shared" si="15"/>
        <v/>
      </c>
      <c r="AE74" s="2" t="str">
        <f t="shared" si="101"/>
        <v/>
      </c>
      <c r="AF74" s="2"/>
      <c r="AG74" s="2" t="str">
        <f t="shared" si="17"/>
        <v/>
      </c>
      <c r="AH74" s="33" t="s">
        <v>1235</v>
      </c>
      <c r="AJ74" s="16" t="str">
        <f t="shared" si="18"/>
        <v>　</v>
      </c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19"/>
      <c r="CP74" s="19"/>
      <c r="CQ74" s="19"/>
      <c r="CR74" s="19"/>
      <c r="CS74" s="19"/>
      <c r="CT74" s="19"/>
      <c r="CU74" s="19"/>
      <c r="CV74" s="19"/>
      <c r="CW74" s="19"/>
      <c r="CX74" s="19"/>
      <c r="CY74" s="19"/>
      <c r="CZ74" s="19"/>
      <c r="DA74" s="19"/>
      <c r="DB74" s="19"/>
      <c r="DC74" s="19"/>
      <c r="DD74" s="19"/>
      <c r="DE74" s="19"/>
      <c r="DF74" s="19"/>
      <c r="DG74" s="19"/>
    </row>
    <row r="75" spans="1:111" customFormat="1" ht="22.5" hidden="1" customHeight="1" x14ac:dyDescent="0.2">
      <c r="A75" s="286"/>
      <c r="B75" s="291"/>
      <c r="C75" s="292"/>
      <c r="D75" s="295"/>
      <c r="E75" s="298"/>
      <c r="F75" s="280"/>
      <c r="G75" s="301"/>
      <c r="H75" s="280"/>
      <c r="I75" s="283"/>
      <c r="J75" s="115"/>
      <c r="K75" s="115"/>
      <c r="L75" s="115"/>
      <c r="M75" s="115"/>
      <c r="N75" s="161"/>
      <c r="O75" s="116"/>
      <c r="P75" s="19"/>
      <c r="Q75" s="19"/>
      <c r="R75" s="19"/>
      <c r="S75" s="2" t="str">
        <f t="shared" si="99"/>
        <v/>
      </c>
      <c r="T75" s="22" t="str">
        <f t="shared" si="100"/>
        <v/>
      </c>
      <c r="U75" s="1" t="str">
        <f t="shared" si="92"/>
        <v/>
      </c>
      <c r="V75" s="1" t="str">
        <f t="shared" si="1"/>
        <v/>
      </c>
      <c r="W75" s="1" t="str">
        <f t="shared" si="2"/>
        <v/>
      </c>
      <c r="X75" s="23"/>
      <c r="Y75" s="2" t="str">
        <f t="shared" si="94"/>
        <v/>
      </c>
      <c r="Z75" s="2" t="str">
        <f t="shared" si="12"/>
        <v/>
      </c>
      <c r="AA75" s="2" t="str">
        <f t="shared" si="13"/>
        <v/>
      </c>
      <c r="AB75" s="2" t="str">
        <f t="shared" si="14"/>
        <v/>
      </c>
      <c r="AC75" s="112" t="str">
        <f t="shared" si="93"/>
        <v/>
      </c>
      <c r="AD75" s="113" t="str">
        <f t="shared" si="15"/>
        <v/>
      </c>
      <c r="AE75" s="2" t="str">
        <f t="shared" si="101"/>
        <v/>
      </c>
      <c r="AF75" s="2"/>
      <c r="AG75" s="2" t="str">
        <f t="shared" si="17"/>
        <v/>
      </c>
      <c r="AH75" s="33" t="s">
        <v>1235</v>
      </c>
      <c r="AJ75" s="16" t="str">
        <f t="shared" si="18"/>
        <v>　</v>
      </c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19"/>
      <c r="CP75" s="19"/>
      <c r="CQ75" s="19"/>
      <c r="CR75" s="19"/>
      <c r="CS75" s="19"/>
      <c r="CT75" s="19"/>
      <c r="CU75" s="19"/>
      <c r="CV75" s="19"/>
      <c r="CW75" s="19"/>
      <c r="CX75" s="19"/>
      <c r="CY75" s="19"/>
      <c r="CZ75" s="19"/>
      <c r="DA75" s="19"/>
      <c r="DB75" s="19"/>
      <c r="DC75" s="19"/>
      <c r="DD75" s="19"/>
      <c r="DE75" s="19"/>
      <c r="DF75" s="19"/>
      <c r="DG75" s="19"/>
    </row>
    <row r="76" spans="1:111" customFormat="1" ht="22.5" hidden="1" customHeight="1" x14ac:dyDescent="0.2">
      <c r="A76" s="284">
        <v>8</v>
      </c>
      <c r="B76" s="287"/>
      <c r="C76" s="288"/>
      <c r="D76" s="293"/>
      <c r="E76" s="296"/>
      <c r="F76" s="278" t="s">
        <v>1217</v>
      </c>
      <c r="G76" s="299"/>
      <c r="H76" s="278" t="s">
        <v>1218</v>
      </c>
      <c r="I76" s="281"/>
      <c r="J76" s="117"/>
      <c r="K76" s="117"/>
      <c r="L76" s="117"/>
      <c r="M76" s="117"/>
      <c r="N76" s="163"/>
      <c r="O76" s="11"/>
      <c r="P76" s="19"/>
      <c r="Q76" s="19"/>
      <c r="R76" s="19"/>
      <c r="S76" s="2" t="str">
        <f t="shared" ref="S76:S81" si="102">IF(ISBLANK(J76),"",VLOOKUP(CONCATENATE($AC$4,LEFT($B$76,1)),区分性別,2,FALSE)+J76*100)</f>
        <v/>
      </c>
      <c r="T76" s="22" t="str">
        <f t="shared" ref="T76:T81" si="103">IF(ISBLANK(J76),"",$B$76)</f>
        <v/>
      </c>
      <c r="U76" s="1" t="str">
        <f t="shared" si="92"/>
        <v/>
      </c>
      <c r="V76" s="1" t="str">
        <f t="shared" si="1"/>
        <v/>
      </c>
      <c r="W76" s="1" t="str">
        <f t="shared" si="2"/>
        <v/>
      </c>
      <c r="X76" s="23" t="str">
        <f>IF(ISNUMBER(S76),IF(LEN(E76)=1,CONCATENATE(E76,G76,I76),CONCATENATE("0",G76,I76)),"")</f>
        <v/>
      </c>
      <c r="Y76" s="2" t="str">
        <f t="shared" si="94"/>
        <v/>
      </c>
      <c r="Z76" s="2" t="str">
        <f t="shared" si="12"/>
        <v/>
      </c>
      <c r="AA76" s="2" t="str">
        <f t="shared" si="13"/>
        <v/>
      </c>
      <c r="AB76" s="2" t="str">
        <f t="shared" si="14"/>
        <v/>
      </c>
      <c r="AC76" s="112" t="str">
        <f t="shared" si="93"/>
        <v/>
      </c>
      <c r="AD76" s="113" t="str">
        <f t="shared" si="15"/>
        <v/>
      </c>
      <c r="AE76" s="2" t="str">
        <f>IF(ISBLANK(J76),"",IF(LEFT($B$76,1)="男",1,2))</f>
        <v/>
      </c>
      <c r="AF76" s="2"/>
      <c r="AG76" s="2" t="str">
        <f t="shared" si="17"/>
        <v/>
      </c>
      <c r="AH76" s="33" t="s">
        <v>1235</v>
      </c>
      <c r="AJ76" s="16" t="str">
        <f t="shared" si="18"/>
        <v>　</v>
      </c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19"/>
      <c r="CP76" s="19"/>
      <c r="CQ76" s="19"/>
      <c r="CR76" s="19"/>
      <c r="CS76" s="19"/>
      <c r="CT76" s="19"/>
      <c r="CU76" s="19"/>
      <c r="CV76" s="19"/>
      <c r="CW76" s="19"/>
      <c r="CX76" s="19"/>
      <c r="CY76" s="19"/>
      <c r="CZ76" s="19"/>
      <c r="DA76" s="19"/>
      <c r="DB76" s="19"/>
      <c r="DC76" s="19"/>
      <c r="DD76" s="19"/>
      <c r="DE76" s="19"/>
      <c r="DF76" s="19"/>
      <c r="DG76" s="19"/>
    </row>
    <row r="77" spans="1:111" customFormat="1" ht="22.5" hidden="1" customHeight="1" x14ac:dyDescent="0.2">
      <c r="A77" s="285"/>
      <c r="B77" s="289"/>
      <c r="C77" s="290"/>
      <c r="D77" s="294"/>
      <c r="E77" s="297"/>
      <c r="F77" s="279"/>
      <c r="G77" s="300"/>
      <c r="H77" s="279"/>
      <c r="I77" s="282"/>
      <c r="J77" s="12"/>
      <c r="K77" s="12"/>
      <c r="L77" s="12"/>
      <c r="M77" s="12"/>
      <c r="N77" s="160"/>
      <c r="O77" s="114"/>
      <c r="P77" s="19"/>
      <c r="Q77" s="19"/>
      <c r="R77" s="19"/>
      <c r="S77" s="2" t="str">
        <f t="shared" si="102"/>
        <v/>
      </c>
      <c r="T77" s="22" t="str">
        <f t="shared" si="103"/>
        <v/>
      </c>
      <c r="U77" s="1" t="str">
        <f t="shared" si="92"/>
        <v/>
      </c>
      <c r="V77" s="1" t="str">
        <f t="shared" si="1"/>
        <v/>
      </c>
      <c r="W77" s="1" t="str">
        <f t="shared" si="2"/>
        <v/>
      </c>
      <c r="X77" s="23"/>
      <c r="Y77" s="2" t="str">
        <f t="shared" si="94"/>
        <v/>
      </c>
      <c r="Z77" s="2" t="str">
        <f t="shared" si="12"/>
        <v/>
      </c>
      <c r="AA77" s="2" t="str">
        <f t="shared" si="13"/>
        <v/>
      </c>
      <c r="AB77" s="2" t="str">
        <f t="shared" si="14"/>
        <v/>
      </c>
      <c r="AC77" s="112" t="str">
        <f t="shared" si="93"/>
        <v/>
      </c>
      <c r="AD77" s="113" t="str">
        <f t="shared" si="15"/>
        <v/>
      </c>
      <c r="AE77" s="2" t="str">
        <f t="shared" ref="AE77:AE81" si="104">IF(ISBLANK(J77),"",IF(LEFT($B$76,1)="男",1,2))</f>
        <v/>
      </c>
      <c r="AF77" s="2"/>
      <c r="AG77" s="2" t="str">
        <f t="shared" si="17"/>
        <v/>
      </c>
      <c r="AH77" s="33" t="s">
        <v>1235</v>
      </c>
      <c r="AJ77" s="16" t="str">
        <f t="shared" si="18"/>
        <v>　</v>
      </c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 s="19"/>
      <c r="CV77" s="19"/>
      <c r="CW77" s="19"/>
      <c r="CX77" s="19"/>
      <c r="CY77" s="19"/>
      <c r="CZ77" s="19"/>
      <c r="DA77" s="19"/>
      <c r="DB77" s="19"/>
      <c r="DC77" s="19"/>
      <c r="DD77" s="19"/>
      <c r="DE77" s="19"/>
      <c r="DF77" s="19"/>
      <c r="DG77" s="19"/>
    </row>
    <row r="78" spans="1:111" customFormat="1" ht="22.5" hidden="1" customHeight="1" x14ac:dyDescent="0.2">
      <c r="A78" s="285"/>
      <c r="B78" s="289"/>
      <c r="C78" s="290"/>
      <c r="D78" s="294"/>
      <c r="E78" s="297"/>
      <c r="F78" s="279"/>
      <c r="G78" s="300"/>
      <c r="H78" s="279"/>
      <c r="I78" s="282"/>
      <c r="J78" s="12"/>
      <c r="K78" s="12"/>
      <c r="L78" s="12"/>
      <c r="M78" s="12"/>
      <c r="N78" s="160"/>
      <c r="O78" s="114"/>
      <c r="P78" s="19"/>
      <c r="Q78" s="19"/>
      <c r="R78" s="19"/>
      <c r="S78" s="2" t="str">
        <f t="shared" si="102"/>
        <v/>
      </c>
      <c r="T78" s="22" t="str">
        <f t="shared" si="103"/>
        <v/>
      </c>
      <c r="U78" s="1" t="str">
        <f t="shared" si="92"/>
        <v/>
      </c>
      <c r="V78" s="1" t="str">
        <f t="shared" si="1"/>
        <v/>
      </c>
      <c r="W78" s="1" t="str">
        <f t="shared" si="2"/>
        <v/>
      </c>
      <c r="X78" s="23"/>
      <c r="Y78" s="2" t="str">
        <f t="shared" si="94"/>
        <v/>
      </c>
      <c r="Z78" s="2" t="str">
        <f t="shared" si="12"/>
        <v/>
      </c>
      <c r="AA78" s="2" t="str">
        <f t="shared" si="13"/>
        <v/>
      </c>
      <c r="AB78" s="2" t="str">
        <f t="shared" si="14"/>
        <v/>
      </c>
      <c r="AC78" s="112" t="str">
        <f t="shared" si="93"/>
        <v/>
      </c>
      <c r="AD78" s="113" t="str">
        <f t="shared" si="15"/>
        <v/>
      </c>
      <c r="AE78" s="2" t="str">
        <f t="shared" si="104"/>
        <v/>
      </c>
      <c r="AF78" s="2"/>
      <c r="AG78" s="2" t="str">
        <f t="shared" si="17"/>
        <v/>
      </c>
      <c r="AH78" s="33" t="s">
        <v>1235</v>
      </c>
      <c r="AJ78" s="16" t="str">
        <f t="shared" si="18"/>
        <v>　</v>
      </c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19"/>
      <c r="CP78" s="19"/>
      <c r="CQ78" s="19"/>
      <c r="CR78" s="19"/>
      <c r="CS78" s="19"/>
      <c r="CT78" s="19"/>
      <c r="CU78" s="19"/>
      <c r="CV78" s="19"/>
      <c r="CW78" s="19"/>
      <c r="CX78" s="19"/>
      <c r="CY78" s="19"/>
      <c r="CZ78" s="19"/>
      <c r="DA78" s="19"/>
      <c r="DB78" s="19"/>
      <c r="DC78" s="19"/>
      <c r="DD78" s="19"/>
      <c r="DE78" s="19"/>
      <c r="DF78" s="19"/>
      <c r="DG78" s="19"/>
    </row>
    <row r="79" spans="1:111" customFormat="1" ht="22.5" hidden="1" customHeight="1" x14ac:dyDescent="0.2">
      <c r="A79" s="285"/>
      <c r="B79" s="289"/>
      <c r="C79" s="290"/>
      <c r="D79" s="294"/>
      <c r="E79" s="297"/>
      <c r="F79" s="279"/>
      <c r="G79" s="300"/>
      <c r="H79" s="279"/>
      <c r="I79" s="282"/>
      <c r="J79" s="12"/>
      <c r="K79" s="12"/>
      <c r="L79" s="12"/>
      <c r="M79" s="12"/>
      <c r="N79" s="160"/>
      <c r="O79" s="114"/>
      <c r="P79" s="19"/>
      <c r="Q79" s="19"/>
      <c r="R79" s="19"/>
      <c r="S79" s="2" t="str">
        <f t="shared" si="102"/>
        <v/>
      </c>
      <c r="T79" s="22" t="str">
        <f t="shared" si="103"/>
        <v/>
      </c>
      <c r="U79" s="1" t="str">
        <f t="shared" si="92"/>
        <v/>
      </c>
      <c r="V79" s="1" t="str">
        <f t="shared" si="1"/>
        <v/>
      </c>
      <c r="W79" s="1" t="str">
        <f t="shared" si="2"/>
        <v/>
      </c>
      <c r="X79" s="23"/>
      <c r="Y79" s="2" t="str">
        <f t="shared" si="94"/>
        <v/>
      </c>
      <c r="Z79" s="2" t="str">
        <f t="shared" si="12"/>
        <v/>
      </c>
      <c r="AA79" s="2" t="str">
        <f t="shared" si="13"/>
        <v/>
      </c>
      <c r="AB79" s="2" t="str">
        <f t="shared" si="14"/>
        <v/>
      </c>
      <c r="AC79" s="112" t="str">
        <f t="shared" si="93"/>
        <v/>
      </c>
      <c r="AD79" s="113" t="str">
        <f t="shared" si="15"/>
        <v/>
      </c>
      <c r="AE79" s="2" t="str">
        <f t="shared" si="104"/>
        <v/>
      </c>
      <c r="AF79" s="2"/>
      <c r="AG79" s="2" t="str">
        <f t="shared" si="17"/>
        <v/>
      </c>
      <c r="AH79" s="33" t="s">
        <v>1235</v>
      </c>
      <c r="AJ79" s="16" t="str">
        <f t="shared" si="18"/>
        <v>　</v>
      </c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19"/>
      <c r="CP79" s="19"/>
      <c r="CQ79" s="19"/>
      <c r="CR79" s="19"/>
      <c r="CS79" s="19"/>
      <c r="CT79" s="19"/>
      <c r="CU79" s="19"/>
      <c r="CV79" s="19"/>
      <c r="CW79" s="19"/>
      <c r="CX79" s="19"/>
      <c r="CY79" s="19"/>
      <c r="CZ79" s="19"/>
      <c r="DA79" s="19"/>
      <c r="DB79" s="19"/>
      <c r="DC79" s="19"/>
      <c r="DD79" s="19"/>
      <c r="DE79" s="19"/>
      <c r="DF79" s="19"/>
      <c r="DG79" s="19"/>
    </row>
    <row r="80" spans="1:111" customFormat="1" ht="22.5" hidden="1" customHeight="1" x14ac:dyDescent="0.2">
      <c r="A80" s="285"/>
      <c r="B80" s="289"/>
      <c r="C80" s="290"/>
      <c r="D80" s="294"/>
      <c r="E80" s="297"/>
      <c r="F80" s="279"/>
      <c r="G80" s="300"/>
      <c r="H80" s="279"/>
      <c r="I80" s="282"/>
      <c r="J80" s="12"/>
      <c r="K80" s="12"/>
      <c r="L80" s="12"/>
      <c r="M80" s="12"/>
      <c r="N80" s="160"/>
      <c r="O80" s="114"/>
      <c r="P80" s="19"/>
      <c r="Q80" s="19"/>
      <c r="R80" s="19"/>
      <c r="S80" s="2" t="str">
        <f t="shared" si="102"/>
        <v/>
      </c>
      <c r="T80" s="22" t="str">
        <f t="shared" si="103"/>
        <v/>
      </c>
      <c r="U80" s="1" t="str">
        <f t="shared" si="92"/>
        <v/>
      </c>
      <c r="V80" s="1" t="str">
        <f t="shared" si="1"/>
        <v/>
      </c>
      <c r="W80" s="1" t="str">
        <f t="shared" si="2"/>
        <v/>
      </c>
      <c r="X80" s="23"/>
      <c r="Y80" s="2" t="str">
        <f t="shared" si="94"/>
        <v/>
      </c>
      <c r="Z80" s="2" t="str">
        <f t="shared" si="12"/>
        <v/>
      </c>
      <c r="AA80" s="2" t="str">
        <f t="shared" si="13"/>
        <v/>
      </c>
      <c r="AB80" s="2" t="str">
        <f t="shared" si="14"/>
        <v/>
      </c>
      <c r="AC80" s="112" t="str">
        <f t="shared" si="93"/>
        <v/>
      </c>
      <c r="AD80" s="113" t="str">
        <f t="shared" si="15"/>
        <v/>
      </c>
      <c r="AE80" s="2" t="str">
        <f t="shared" si="104"/>
        <v/>
      </c>
      <c r="AF80" s="2"/>
      <c r="AG80" s="2" t="str">
        <f t="shared" si="17"/>
        <v/>
      </c>
      <c r="AH80" s="33" t="s">
        <v>1235</v>
      </c>
      <c r="AJ80" s="16" t="str">
        <f t="shared" si="18"/>
        <v>　</v>
      </c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19"/>
      <c r="CP80" s="19"/>
      <c r="CQ80" s="19"/>
      <c r="CR80" s="19"/>
      <c r="CS80" s="19"/>
      <c r="CT80" s="19"/>
      <c r="CU80" s="19"/>
      <c r="CV80" s="19"/>
      <c r="CW80" s="19"/>
      <c r="CX80" s="19"/>
      <c r="CY80" s="19"/>
      <c r="CZ80" s="19"/>
      <c r="DA80" s="19"/>
      <c r="DB80" s="19"/>
      <c r="DC80" s="19"/>
      <c r="DD80" s="19"/>
      <c r="DE80" s="19"/>
      <c r="DF80" s="19"/>
      <c r="DG80" s="19"/>
    </row>
    <row r="81" spans="1:111" customFormat="1" ht="22.5" hidden="1" customHeight="1" x14ac:dyDescent="0.2">
      <c r="A81" s="286"/>
      <c r="B81" s="291"/>
      <c r="C81" s="292"/>
      <c r="D81" s="295"/>
      <c r="E81" s="298"/>
      <c r="F81" s="280"/>
      <c r="G81" s="301"/>
      <c r="H81" s="280"/>
      <c r="I81" s="283"/>
      <c r="J81" s="115"/>
      <c r="K81" s="115"/>
      <c r="L81" s="115"/>
      <c r="M81" s="115"/>
      <c r="N81" s="164"/>
      <c r="O81" s="114"/>
      <c r="P81" s="19"/>
      <c r="Q81" s="19"/>
      <c r="R81" s="19"/>
      <c r="S81" s="2" t="str">
        <f t="shared" si="102"/>
        <v/>
      </c>
      <c r="T81" s="22" t="str">
        <f t="shared" si="103"/>
        <v/>
      </c>
      <c r="U81" s="1" t="str">
        <f t="shared" si="92"/>
        <v/>
      </c>
      <c r="V81" s="1" t="str">
        <f t="shared" si="1"/>
        <v/>
      </c>
      <c r="W81" s="1" t="str">
        <f t="shared" si="2"/>
        <v/>
      </c>
      <c r="X81" s="23"/>
      <c r="Y81" s="2" t="str">
        <f t="shared" si="94"/>
        <v/>
      </c>
      <c r="Z81" s="2" t="str">
        <f t="shared" si="12"/>
        <v/>
      </c>
      <c r="AA81" s="2" t="str">
        <f t="shared" si="13"/>
        <v/>
      </c>
      <c r="AB81" s="2" t="str">
        <f t="shared" si="14"/>
        <v/>
      </c>
      <c r="AC81" s="112" t="str">
        <f t="shared" si="93"/>
        <v/>
      </c>
      <c r="AD81" s="113" t="str">
        <f t="shared" si="15"/>
        <v/>
      </c>
      <c r="AE81" s="2" t="str">
        <f t="shared" si="104"/>
        <v/>
      </c>
      <c r="AF81" s="2"/>
      <c r="AG81" s="2" t="str">
        <f t="shared" si="17"/>
        <v/>
      </c>
      <c r="AH81" s="33" t="s">
        <v>1235</v>
      </c>
      <c r="AJ81" s="16" t="str">
        <f t="shared" si="18"/>
        <v>　</v>
      </c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 s="19"/>
      <c r="CV81" s="19"/>
      <c r="CW81" s="19"/>
      <c r="CX81" s="19"/>
      <c r="CY81" s="19"/>
      <c r="CZ81" s="19"/>
      <c r="DA81" s="19"/>
      <c r="DB81" s="19"/>
      <c r="DC81" s="19"/>
      <c r="DD81" s="19"/>
      <c r="DE81" s="19"/>
      <c r="DF81" s="19"/>
      <c r="DG81" s="19"/>
    </row>
    <row r="82" spans="1:111" customFormat="1" ht="22.5" hidden="1" customHeight="1" x14ac:dyDescent="0.2">
      <c r="A82" s="36"/>
      <c r="B82" s="37"/>
      <c r="C82" s="38"/>
      <c r="D82" s="38"/>
      <c r="E82" s="107"/>
      <c r="F82" s="107"/>
      <c r="G82" s="107"/>
      <c r="H82" s="107"/>
      <c r="I82" s="107"/>
      <c r="J82" s="38" t="s">
        <v>1219</v>
      </c>
      <c r="K82" s="274">
        <f t="shared" ref="K82" si="105">$K$43</f>
        <v>0</v>
      </c>
      <c r="L82" s="274"/>
      <c r="M82" s="274"/>
      <c r="N82" s="158"/>
      <c r="O82" s="39" t="s">
        <v>13</v>
      </c>
      <c r="P82" s="19"/>
      <c r="Q82" s="19"/>
      <c r="R82" s="19"/>
      <c r="S82" s="2"/>
      <c r="T82" s="20"/>
      <c r="U82" s="19"/>
      <c r="V82" s="19"/>
      <c r="W82" s="19"/>
      <c r="X82" s="19"/>
      <c r="Y82" s="19"/>
      <c r="Z82" s="19"/>
      <c r="AA82" s="19"/>
      <c r="AB82" s="19"/>
      <c r="AC82" s="21"/>
      <c r="AD82" s="19"/>
      <c r="AE82" s="19"/>
      <c r="AF82" s="19"/>
      <c r="AG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19"/>
      <c r="CP82" s="19"/>
      <c r="CQ82" s="19"/>
      <c r="CR82" s="19"/>
      <c r="CS82" s="19"/>
      <c r="CT82" s="19"/>
      <c r="CU82" s="19"/>
      <c r="CV82" s="19"/>
      <c r="CW82" s="19"/>
      <c r="CX82" s="19"/>
      <c r="CY82" s="19"/>
      <c r="CZ82" s="19"/>
      <c r="DA82" s="19"/>
      <c r="DB82" s="19"/>
      <c r="DC82" s="19"/>
      <c r="DD82" s="19"/>
      <c r="DE82" s="19"/>
      <c r="DF82" s="19"/>
      <c r="DG82" s="19"/>
    </row>
    <row r="83" spans="1:111" customFormat="1" ht="7.5" hidden="1" customHeight="1" x14ac:dyDescent="0.2">
      <c r="A83" s="27"/>
      <c r="B83" s="27"/>
      <c r="C83" s="40"/>
      <c r="D83" s="40"/>
      <c r="E83" s="41"/>
      <c r="F83" s="41"/>
      <c r="G83" s="41"/>
      <c r="H83" s="41"/>
      <c r="I83" s="41"/>
      <c r="J83" s="27"/>
      <c r="K83" s="27"/>
      <c r="L83" s="27"/>
      <c r="M83" s="27"/>
      <c r="N83" s="27"/>
      <c r="O83" s="42"/>
      <c r="P83" s="19"/>
      <c r="Q83" s="19"/>
      <c r="R83" s="19"/>
      <c r="S83" s="2"/>
      <c r="T83" s="20"/>
      <c r="U83" s="19"/>
      <c r="V83" s="19"/>
      <c r="W83" s="19"/>
      <c r="X83" s="19"/>
      <c r="Y83" s="19"/>
      <c r="Z83" s="19"/>
      <c r="AA83" s="19"/>
      <c r="AB83" s="19"/>
      <c r="AC83" s="21"/>
      <c r="AD83" s="19"/>
      <c r="AE83" s="19"/>
      <c r="AF83" s="19"/>
      <c r="AG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  <c r="DF83" s="19"/>
      <c r="DG83" s="19"/>
    </row>
    <row r="84" spans="1:111" customFormat="1" ht="22.5" hidden="1" customHeight="1" x14ac:dyDescent="0.2">
      <c r="A84" s="223" t="s">
        <v>227</v>
      </c>
      <c r="B84" s="223"/>
      <c r="C84" s="223"/>
      <c r="D84" s="223"/>
      <c r="E84" s="223"/>
      <c r="F84" s="223"/>
      <c r="G84" s="223"/>
      <c r="H84" s="223"/>
      <c r="I84" s="223"/>
      <c r="J84" s="223"/>
      <c r="K84" s="223"/>
      <c r="L84" s="223"/>
      <c r="M84" s="223"/>
      <c r="N84" s="223"/>
      <c r="O84" s="223"/>
      <c r="P84" s="19"/>
      <c r="Q84" s="19"/>
      <c r="R84" s="19"/>
      <c r="S84" s="2"/>
      <c r="T84" s="20"/>
      <c r="U84" s="19"/>
      <c r="V84" s="19"/>
      <c r="W84" s="19"/>
      <c r="X84" s="19"/>
      <c r="Y84" s="19"/>
      <c r="Z84" s="19"/>
      <c r="AA84" s="19"/>
      <c r="AB84" s="19"/>
      <c r="AC84" s="21"/>
      <c r="AD84" s="19"/>
      <c r="AE84" s="19"/>
      <c r="AF84" s="19"/>
      <c r="AG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</row>
    <row r="85" spans="1:111" customFormat="1" ht="7.5" hidden="1" customHeight="1" x14ac:dyDescent="0.2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19"/>
      <c r="Q85" s="19"/>
      <c r="R85" s="19"/>
      <c r="S85" s="2"/>
      <c r="T85" s="20"/>
      <c r="U85" s="19"/>
      <c r="V85" s="19"/>
      <c r="W85" s="19"/>
      <c r="X85" s="19"/>
      <c r="Y85" s="19"/>
      <c r="Z85" s="19"/>
      <c r="AA85" s="19"/>
      <c r="AB85" s="19"/>
      <c r="AC85" s="21"/>
      <c r="AD85" s="19"/>
      <c r="AE85" s="19"/>
      <c r="AF85" s="19"/>
      <c r="AG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19"/>
      <c r="CP85" s="19"/>
      <c r="CQ85" s="19"/>
      <c r="CR85" s="19"/>
      <c r="CS85" s="19"/>
      <c r="CT85" s="19"/>
      <c r="CU85" s="19"/>
      <c r="CV85" s="19"/>
      <c r="CW85" s="19"/>
      <c r="CX85" s="19"/>
      <c r="CY85" s="19"/>
      <c r="CZ85" s="19"/>
      <c r="DA85" s="19"/>
      <c r="DB85" s="19"/>
      <c r="DC85" s="19"/>
      <c r="DD85" s="19"/>
      <c r="DE85" s="19"/>
      <c r="DF85" s="19"/>
      <c r="DG85" s="19"/>
    </row>
    <row r="86" spans="1:111" customFormat="1" hidden="1" x14ac:dyDescent="0.2">
      <c r="B86" s="119"/>
      <c r="C86" s="120" t="s">
        <v>15</v>
      </c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9"/>
      <c r="Q86" s="19"/>
      <c r="R86" s="19"/>
      <c r="S86" s="2"/>
      <c r="T86" s="20"/>
      <c r="U86" s="19"/>
      <c r="V86" s="19"/>
      <c r="W86" s="19"/>
      <c r="X86" s="19"/>
      <c r="Y86" s="19"/>
      <c r="Z86" s="19"/>
      <c r="AA86" s="19"/>
      <c r="AB86" s="19"/>
      <c r="AC86" s="21"/>
      <c r="AD86" s="19"/>
      <c r="AE86" s="19"/>
      <c r="AF86" s="19"/>
      <c r="AG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  <c r="BM86" s="19"/>
      <c r="BN86" s="19"/>
      <c r="BO86" s="19"/>
      <c r="BP86" s="19"/>
      <c r="BQ86" s="19"/>
      <c r="BR86" s="19"/>
      <c r="BS86" s="19"/>
      <c r="BT86" s="19"/>
      <c r="BU86" s="19"/>
      <c r="BV86" s="19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19"/>
      <c r="CP86" s="19"/>
      <c r="CQ86" s="19"/>
      <c r="CR86" s="19"/>
      <c r="CS86" s="19"/>
      <c r="CT86" s="19"/>
      <c r="CU86" s="19"/>
      <c r="CV86" s="19"/>
      <c r="CW86" s="19"/>
      <c r="CX86" s="19"/>
      <c r="CY86" s="19"/>
      <c r="CZ86" s="19"/>
      <c r="DA86" s="19"/>
      <c r="DB86" s="19"/>
      <c r="DC86" s="19"/>
      <c r="DD86" s="19"/>
      <c r="DE86" s="19"/>
      <c r="DF86" s="19"/>
      <c r="DG86" s="19"/>
    </row>
    <row r="87" spans="1:111" customFormat="1" hidden="1" x14ac:dyDescent="0.2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19"/>
      <c r="Q87" s="19"/>
      <c r="R87" s="19"/>
      <c r="S87" s="2"/>
      <c r="T87" s="20"/>
      <c r="U87" s="19"/>
      <c r="V87" s="19"/>
      <c r="W87" s="19"/>
      <c r="X87" s="19"/>
      <c r="Y87" s="19"/>
      <c r="Z87" s="19"/>
      <c r="AA87" s="19"/>
      <c r="AB87" s="19"/>
      <c r="AC87" s="21"/>
      <c r="AD87" s="19"/>
      <c r="AE87" s="19"/>
      <c r="AF87" s="19"/>
      <c r="AG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19"/>
      <c r="BL87" s="19"/>
      <c r="BM87" s="19"/>
      <c r="BN87" s="19"/>
      <c r="BO87" s="19"/>
      <c r="BP87" s="19"/>
      <c r="BQ87" s="19"/>
      <c r="BR87" s="19"/>
      <c r="BS87" s="19"/>
      <c r="BT87" s="19"/>
      <c r="BU87" s="19"/>
      <c r="BV87" s="19"/>
      <c r="BW87" s="19"/>
      <c r="BX87" s="19"/>
      <c r="BY87" s="19"/>
      <c r="BZ87" s="19"/>
      <c r="CA87" s="19"/>
      <c r="CB87" s="19"/>
      <c r="CC87" s="19"/>
      <c r="CD87" s="19"/>
      <c r="CE87" s="19"/>
      <c r="CF87" s="19"/>
      <c r="CG87" s="19"/>
      <c r="CH87" s="19"/>
      <c r="CI87" s="19"/>
      <c r="CJ87" s="19"/>
      <c r="CK87" s="19"/>
      <c r="CL87" s="19"/>
      <c r="CM87" s="19"/>
      <c r="CN87" s="19"/>
      <c r="CO87" s="19"/>
      <c r="CP87" s="19"/>
      <c r="CQ87" s="19"/>
      <c r="CR87" s="19"/>
      <c r="CS87" s="19"/>
      <c r="CT87" s="19"/>
      <c r="CU87" s="19"/>
      <c r="CV87" s="19"/>
      <c r="CW87" s="19"/>
      <c r="CX87" s="19"/>
      <c r="CY87" s="19"/>
      <c r="CZ87" s="19"/>
      <c r="DA87" s="19"/>
      <c r="DB87" s="19"/>
      <c r="DC87" s="19"/>
      <c r="DD87" s="19"/>
      <c r="DE87" s="19"/>
      <c r="DF87" s="19"/>
      <c r="DG87" s="19"/>
    </row>
    <row r="88" spans="1:111" customFormat="1" hidden="1" x14ac:dyDescent="0.2">
      <c r="A88" s="27"/>
      <c r="B88" s="27"/>
      <c r="C88" s="277" t="str">
        <f t="shared" ref="C88" si="106">$C$49</f>
        <v>年　　月　　日</v>
      </c>
      <c r="D88" s="277"/>
      <c r="E88" s="27"/>
      <c r="F88" s="27"/>
      <c r="G88" s="27"/>
      <c r="H88" s="27"/>
      <c r="I88" s="27"/>
      <c r="J88" s="27"/>
      <c r="L88" s="106"/>
      <c r="M88" s="27"/>
      <c r="N88" s="27"/>
      <c r="O88" s="27"/>
      <c r="P88" s="19"/>
      <c r="Q88" s="19"/>
      <c r="R88" s="19"/>
      <c r="S88" s="2"/>
      <c r="T88" s="20"/>
      <c r="U88" s="19"/>
      <c r="V88" s="19"/>
      <c r="W88" s="19"/>
      <c r="X88" s="19"/>
      <c r="Y88" s="19"/>
      <c r="Z88" s="19"/>
      <c r="AA88" s="19"/>
      <c r="AB88" s="19"/>
      <c r="AC88" s="21"/>
      <c r="AD88" s="19"/>
      <c r="AE88" s="19"/>
      <c r="AF88" s="19"/>
      <c r="AG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L88" s="19"/>
      <c r="BM88" s="19"/>
      <c r="BN88" s="19"/>
      <c r="BO88" s="19"/>
      <c r="BP88" s="19"/>
      <c r="BQ88" s="19"/>
      <c r="BR88" s="19"/>
      <c r="BS88" s="19"/>
      <c r="BT88" s="19"/>
      <c r="BU88" s="19"/>
      <c r="BV88" s="19"/>
      <c r="BW88" s="19"/>
      <c r="BX88" s="19"/>
      <c r="BY88" s="19"/>
      <c r="BZ88" s="19"/>
      <c r="CA88" s="19"/>
      <c r="CB88" s="19"/>
      <c r="CC88" s="19"/>
      <c r="CD88" s="19"/>
      <c r="CE88" s="19"/>
      <c r="CF88" s="19"/>
      <c r="CG88" s="19"/>
      <c r="CH88" s="19"/>
      <c r="CI88" s="19"/>
      <c r="CJ88" s="19"/>
      <c r="CK88" s="19"/>
      <c r="CL88" s="19"/>
      <c r="CM88" s="19"/>
      <c r="CN88" s="19"/>
      <c r="CO88" s="19"/>
      <c r="CP88" s="19"/>
      <c r="CQ88" s="19"/>
      <c r="CR88" s="19"/>
      <c r="CS88" s="19"/>
      <c r="CT88" s="19"/>
      <c r="CU88" s="19"/>
      <c r="CV88" s="19"/>
      <c r="CW88" s="19"/>
      <c r="CX88" s="19"/>
      <c r="CY88" s="19"/>
      <c r="CZ88" s="19"/>
      <c r="DA88" s="19"/>
      <c r="DB88" s="19"/>
      <c r="DC88" s="19"/>
      <c r="DD88" s="19"/>
      <c r="DE88" s="19"/>
      <c r="DF88" s="19"/>
      <c r="DG88" s="19"/>
    </row>
    <row r="89" spans="1:111" customFormat="1" ht="22.5" hidden="1" customHeight="1" x14ac:dyDescent="0.2">
      <c r="A89" s="27"/>
      <c r="B89" s="27"/>
      <c r="C89" s="121"/>
      <c r="D89" s="121"/>
      <c r="E89" s="223">
        <f t="shared" ref="E89" si="107">$E$50</f>
        <v>0</v>
      </c>
      <c r="F89" s="223"/>
      <c r="G89" s="223"/>
      <c r="H89" s="223"/>
      <c r="I89" s="223"/>
      <c r="J89" s="223"/>
      <c r="K89" s="223"/>
      <c r="L89" s="223"/>
      <c r="M89" s="223"/>
      <c r="N89" s="105"/>
      <c r="O89" s="27"/>
      <c r="P89" s="19"/>
      <c r="Q89" s="19"/>
      <c r="R89" s="19"/>
      <c r="S89" s="2"/>
      <c r="T89" s="20"/>
      <c r="U89" s="19"/>
      <c r="V89" s="19"/>
      <c r="W89" s="19"/>
      <c r="X89" s="19"/>
      <c r="Y89" s="19"/>
      <c r="Z89" s="19"/>
      <c r="AA89" s="19"/>
      <c r="AB89" s="19"/>
      <c r="AC89" s="21"/>
      <c r="AD89" s="19"/>
      <c r="AE89" s="19"/>
      <c r="AF89" s="19"/>
      <c r="AG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19"/>
      <c r="BM89" s="19"/>
      <c r="BN89" s="19"/>
      <c r="BO89" s="19"/>
      <c r="BP89" s="19"/>
      <c r="BQ89" s="19"/>
      <c r="BR89" s="19"/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19"/>
      <c r="CP89" s="19"/>
      <c r="CQ89" s="19"/>
      <c r="CR89" s="19"/>
      <c r="CS89" s="19"/>
      <c r="CT89" s="19"/>
      <c r="CU89" s="19"/>
      <c r="CV89" s="19"/>
      <c r="CW89" s="19"/>
      <c r="CX89" s="19"/>
      <c r="CY89" s="19"/>
      <c r="CZ89" s="19"/>
      <c r="DA89" s="19"/>
      <c r="DB89" s="19"/>
      <c r="DC89" s="19"/>
      <c r="DD89" s="19"/>
      <c r="DE89" s="19"/>
      <c r="DF89" s="19"/>
      <c r="DG89" s="19"/>
    </row>
    <row r="90" spans="1:111" customFormat="1" ht="22.5" hidden="1" customHeight="1" x14ac:dyDescent="0.2">
      <c r="A90" s="27"/>
      <c r="B90" s="27"/>
      <c r="C90" s="43"/>
      <c r="D90" s="43"/>
      <c r="E90" s="105"/>
      <c r="F90" s="105"/>
      <c r="G90" s="275"/>
      <c r="H90" s="275"/>
      <c r="I90" s="275"/>
      <c r="J90" s="122" t="s">
        <v>1220</v>
      </c>
      <c r="K90" s="276">
        <f t="shared" ref="K90" si="108">$K$51</f>
        <v>0</v>
      </c>
      <c r="L90" s="276"/>
      <c r="M90" s="40" t="s">
        <v>13</v>
      </c>
      <c r="N90" s="40"/>
      <c r="O90" s="27"/>
      <c r="P90" s="19"/>
      <c r="Q90" s="19"/>
      <c r="R90" s="19"/>
      <c r="S90" s="2"/>
      <c r="T90" s="20"/>
      <c r="U90" s="19"/>
      <c r="V90" s="19"/>
      <c r="W90" s="19"/>
      <c r="X90" s="19"/>
      <c r="Y90" s="19"/>
      <c r="Z90" s="19"/>
      <c r="AA90" s="19"/>
      <c r="AB90" s="19"/>
      <c r="AC90" s="21"/>
      <c r="AD90" s="19"/>
      <c r="AE90" s="19"/>
      <c r="AF90" s="19"/>
      <c r="AG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19"/>
      <c r="BL90" s="19"/>
      <c r="BM90" s="19"/>
      <c r="BN90" s="19"/>
      <c r="BO90" s="19"/>
      <c r="BP90" s="19"/>
      <c r="BQ90" s="19"/>
      <c r="BR90" s="19"/>
      <c r="BS90" s="19"/>
      <c r="BT90" s="19"/>
      <c r="BU90" s="19"/>
      <c r="BV90" s="19"/>
      <c r="BW90" s="19"/>
      <c r="BX90" s="19"/>
      <c r="BY90" s="19"/>
      <c r="BZ90" s="19"/>
      <c r="CA90" s="19"/>
      <c r="CB90" s="19"/>
      <c r="CC90" s="19"/>
      <c r="CD90" s="19"/>
      <c r="CE90" s="19"/>
      <c r="CF90" s="19"/>
      <c r="CG90" s="19"/>
      <c r="CH90" s="19"/>
      <c r="CI90" s="19"/>
      <c r="CJ90" s="19"/>
      <c r="CK90" s="19"/>
      <c r="CL90" s="19"/>
      <c r="CM90" s="19"/>
      <c r="CN90" s="19"/>
      <c r="CO90" s="19"/>
      <c r="CP90" s="19"/>
      <c r="CQ90" s="19"/>
      <c r="CR90" s="19"/>
      <c r="CS90" s="19"/>
      <c r="CT90" s="19"/>
      <c r="CU90" s="19"/>
      <c r="CV90" s="19"/>
      <c r="CW90" s="19"/>
      <c r="CX90" s="19"/>
      <c r="CY90" s="19"/>
      <c r="CZ90" s="19"/>
      <c r="DA90" s="19"/>
      <c r="DB90" s="19"/>
      <c r="DC90" s="19"/>
      <c r="DD90" s="19"/>
      <c r="DE90" s="19"/>
      <c r="DF90" s="19"/>
      <c r="DG90" s="19"/>
    </row>
    <row r="91" spans="1:111" x14ac:dyDescent="0.2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</row>
    <row r="131" spans="13:35" s="4" customFormat="1" ht="12" x14ac:dyDescent="0.2">
      <c r="T131" s="45"/>
      <c r="AI131" s="5"/>
    </row>
    <row r="132" spans="13:35" s="4" customFormat="1" ht="12" x14ac:dyDescent="0.2">
      <c r="T132" s="45"/>
      <c r="AI132" s="5"/>
    </row>
    <row r="133" spans="13:35" s="4" customFormat="1" ht="12" x14ac:dyDescent="0.2">
      <c r="T133" s="45"/>
      <c r="AI133" s="5"/>
    </row>
    <row r="134" spans="13:35" s="4" customFormat="1" ht="12" x14ac:dyDescent="0.2">
      <c r="T134" s="45"/>
      <c r="AI134" s="5"/>
    </row>
    <row r="135" spans="13:35" s="4" customFormat="1" ht="12" x14ac:dyDescent="0.2">
      <c r="T135" s="45"/>
      <c r="AI135" s="5"/>
    </row>
    <row r="136" spans="13:35" s="4" customFormat="1" ht="12" x14ac:dyDescent="0.2">
      <c r="T136" s="45"/>
      <c r="AI136" s="5"/>
    </row>
    <row r="137" spans="13:35" s="4" customFormat="1" ht="12" x14ac:dyDescent="0.2">
      <c r="T137" s="45"/>
      <c r="AI137" s="5"/>
    </row>
    <row r="138" spans="13:35" s="4" customFormat="1" ht="12" x14ac:dyDescent="0.2">
      <c r="T138" s="45"/>
      <c r="AI138" s="5"/>
    </row>
    <row r="139" spans="13:35" s="4" customFormat="1" ht="12" x14ac:dyDescent="0.2">
      <c r="T139" s="45"/>
      <c r="AI139" s="5"/>
    </row>
    <row r="140" spans="13:35" s="4" customFormat="1" ht="12" x14ac:dyDescent="0.2">
      <c r="T140" s="45"/>
      <c r="AI140" s="5"/>
    </row>
    <row r="141" spans="13:35" s="4" customFormat="1" ht="12" x14ac:dyDescent="0.2">
      <c r="T141" s="45"/>
      <c r="AI141" s="5"/>
    </row>
    <row r="142" spans="13:35" s="4" customFormat="1" ht="12" x14ac:dyDescent="0.2">
      <c r="T142" s="45"/>
      <c r="AI142" s="5"/>
    </row>
    <row r="143" spans="13:35" s="16" customFormat="1" x14ac:dyDescent="0.2">
      <c r="M143" s="4"/>
      <c r="N143" s="4"/>
      <c r="T143" s="49"/>
      <c r="AH143" s="4"/>
      <c r="AI143" s="46"/>
    </row>
    <row r="144" spans="13:35" s="16" customFormat="1" x14ac:dyDescent="0.2">
      <c r="M144" s="4"/>
      <c r="N144" s="4"/>
      <c r="T144" s="49"/>
      <c r="AH144" s="4"/>
      <c r="AI144" s="46"/>
    </row>
    <row r="145" spans="1:111" customFormat="1" x14ac:dyDescent="0.2">
      <c r="A145" s="19"/>
      <c r="B145" s="19"/>
      <c r="C145" s="16"/>
      <c r="D145" s="16"/>
      <c r="E145" s="19"/>
      <c r="F145" s="19"/>
      <c r="G145" s="19"/>
      <c r="H145" s="19"/>
      <c r="I145" s="19"/>
      <c r="J145" s="19"/>
      <c r="K145" s="19"/>
      <c r="L145" s="19"/>
      <c r="M145" s="4"/>
      <c r="N145" s="4"/>
      <c r="O145" s="19"/>
      <c r="P145" s="19"/>
      <c r="Q145" s="19"/>
      <c r="R145" s="19"/>
      <c r="S145" s="19"/>
      <c r="T145" s="20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4"/>
      <c r="AI145" s="46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  <c r="BH145" s="19"/>
      <c r="BI145" s="19"/>
      <c r="BJ145" s="19"/>
      <c r="BK145" s="19"/>
      <c r="BL145" s="19"/>
      <c r="BM145" s="19"/>
      <c r="BN145" s="19"/>
      <c r="BO145" s="19"/>
      <c r="BP145" s="19"/>
      <c r="BQ145" s="19"/>
      <c r="BR145" s="19"/>
      <c r="BS145" s="19"/>
      <c r="BT145" s="19"/>
      <c r="BU145" s="19"/>
      <c r="BV145" s="19"/>
      <c r="BW145" s="19"/>
      <c r="BX145" s="19"/>
      <c r="BY145" s="19"/>
      <c r="BZ145" s="19"/>
      <c r="CA145" s="19"/>
      <c r="CB145" s="19"/>
      <c r="CC145" s="19"/>
      <c r="CD145" s="19"/>
      <c r="CE145" s="19"/>
      <c r="CF145" s="19"/>
      <c r="CG145" s="19"/>
      <c r="CH145" s="19"/>
      <c r="CI145" s="19"/>
      <c r="CJ145" s="19"/>
      <c r="CK145" s="19"/>
      <c r="CL145" s="19"/>
      <c r="CM145" s="19"/>
      <c r="CN145" s="19"/>
      <c r="CO145" s="19"/>
      <c r="CP145" s="19"/>
      <c r="CQ145" s="19"/>
      <c r="CR145" s="19"/>
      <c r="CS145" s="19"/>
      <c r="CT145" s="19"/>
      <c r="CU145" s="19"/>
      <c r="CV145" s="19"/>
      <c r="CW145" s="19"/>
      <c r="CX145" s="19"/>
      <c r="CY145" s="19"/>
      <c r="CZ145" s="19"/>
      <c r="DA145" s="19"/>
      <c r="DB145" s="19"/>
      <c r="DC145" s="19"/>
      <c r="DD145" s="19"/>
      <c r="DE145" s="19"/>
      <c r="DF145" s="19"/>
      <c r="DG145" s="19"/>
    </row>
    <row r="146" spans="1:111" customFormat="1" x14ac:dyDescent="0.2">
      <c r="A146" s="19"/>
      <c r="B146" s="19"/>
      <c r="C146" s="16"/>
      <c r="D146" s="16"/>
      <c r="E146" s="19"/>
      <c r="F146" s="19"/>
      <c r="G146" s="19"/>
      <c r="H146" s="19"/>
      <c r="I146" s="19"/>
      <c r="J146" s="19"/>
      <c r="K146" s="19"/>
      <c r="L146" s="19"/>
      <c r="M146" s="4"/>
      <c r="N146" s="4"/>
      <c r="O146" s="19"/>
      <c r="P146" s="19"/>
      <c r="Q146" s="19"/>
      <c r="R146" s="19"/>
      <c r="S146" s="19"/>
      <c r="T146" s="20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4"/>
      <c r="AI146" s="46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  <c r="BH146" s="19"/>
      <c r="BI146" s="19"/>
      <c r="BJ146" s="19"/>
      <c r="BK146" s="19"/>
      <c r="BL146" s="19"/>
      <c r="BM146" s="19"/>
      <c r="BN146" s="19"/>
      <c r="BO146" s="19"/>
      <c r="BP146" s="19"/>
      <c r="BQ146" s="19"/>
      <c r="BR146" s="19"/>
      <c r="BS146" s="19"/>
      <c r="BT146" s="19"/>
      <c r="BU146" s="19"/>
      <c r="BV146" s="19"/>
      <c r="BW146" s="19"/>
      <c r="BX146" s="19"/>
      <c r="BY146" s="19"/>
      <c r="BZ146" s="19"/>
      <c r="CA146" s="19"/>
      <c r="CB146" s="19"/>
      <c r="CC146" s="19"/>
      <c r="CD146" s="19"/>
      <c r="CE146" s="19"/>
      <c r="CF146" s="19"/>
      <c r="CG146" s="19"/>
      <c r="CH146" s="19"/>
      <c r="CI146" s="19"/>
      <c r="CJ146" s="19"/>
      <c r="CK146" s="19"/>
      <c r="CL146" s="19"/>
      <c r="CM146" s="19"/>
      <c r="CN146" s="19"/>
      <c r="CO146" s="19"/>
      <c r="CP146" s="19"/>
      <c r="CQ146" s="19"/>
      <c r="CR146" s="19"/>
      <c r="CS146" s="19"/>
      <c r="CT146" s="19"/>
      <c r="CU146" s="19"/>
      <c r="CV146" s="19"/>
      <c r="CW146" s="19"/>
      <c r="CX146" s="19"/>
      <c r="CY146" s="19"/>
      <c r="CZ146" s="19"/>
      <c r="DA146" s="19"/>
      <c r="DB146" s="19"/>
      <c r="DC146" s="19"/>
      <c r="DD146" s="19"/>
      <c r="DE146" s="19"/>
      <c r="DF146" s="19"/>
      <c r="DG146" s="19"/>
    </row>
    <row r="147" spans="1:111" customFormat="1" x14ac:dyDescent="0.2">
      <c r="A147" s="19"/>
      <c r="B147" s="19"/>
      <c r="C147" s="16"/>
      <c r="D147" s="16"/>
      <c r="E147" s="19"/>
      <c r="F147" s="19"/>
      <c r="G147" s="19"/>
      <c r="H147" s="19"/>
      <c r="I147" s="19"/>
      <c r="J147" s="19"/>
      <c r="K147" s="19"/>
      <c r="L147" s="19"/>
      <c r="M147" s="4"/>
      <c r="N147" s="4"/>
      <c r="O147" s="19"/>
      <c r="P147" s="19"/>
      <c r="Q147" s="19"/>
      <c r="R147" s="19"/>
      <c r="S147" s="19"/>
      <c r="T147" s="20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4"/>
      <c r="AI147" s="46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W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  <c r="BH147" s="19"/>
      <c r="BI147" s="19"/>
      <c r="BJ147" s="19"/>
      <c r="BK147" s="19"/>
      <c r="BL147" s="19"/>
      <c r="BM147" s="19"/>
      <c r="BN147" s="19"/>
      <c r="BO147" s="19"/>
      <c r="BP147" s="19"/>
      <c r="BQ147" s="19"/>
      <c r="BR147" s="19"/>
      <c r="BS147" s="19"/>
      <c r="BT147" s="19"/>
      <c r="BU147" s="19"/>
      <c r="BV147" s="19"/>
      <c r="BW147" s="19"/>
      <c r="BX147" s="19"/>
      <c r="BY147" s="19"/>
      <c r="BZ147" s="19"/>
      <c r="CA147" s="19"/>
      <c r="CB147" s="19"/>
      <c r="CC147" s="19"/>
      <c r="CD147" s="19"/>
      <c r="CE147" s="19"/>
      <c r="CF147" s="19"/>
      <c r="CG147" s="19"/>
      <c r="CH147" s="19"/>
      <c r="CI147" s="19"/>
      <c r="CJ147" s="19"/>
      <c r="CK147" s="19"/>
      <c r="CL147" s="19"/>
      <c r="CM147" s="19"/>
      <c r="CN147" s="19"/>
      <c r="CO147" s="19"/>
      <c r="CP147" s="19"/>
      <c r="CQ147" s="19"/>
      <c r="CR147" s="19"/>
      <c r="CS147" s="19"/>
      <c r="CT147" s="19"/>
      <c r="CU147" s="19"/>
      <c r="CV147" s="19"/>
      <c r="CW147" s="19"/>
      <c r="CX147" s="19"/>
      <c r="CY147" s="19"/>
      <c r="CZ147" s="19"/>
      <c r="DA147" s="19"/>
      <c r="DB147" s="19"/>
      <c r="DC147" s="19"/>
      <c r="DD147" s="19"/>
      <c r="DE147" s="19"/>
      <c r="DF147" s="19"/>
      <c r="DG147" s="19"/>
    </row>
    <row r="148" spans="1:111" customFormat="1" x14ac:dyDescent="0.2">
      <c r="A148" s="19"/>
      <c r="B148" s="19"/>
      <c r="C148" s="16"/>
      <c r="D148" s="16"/>
      <c r="E148" s="19"/>
      <c r="F148" s="19"/>
      <c r="G148" s="19"/>
      <c r="H148" s="19"/>
      <c r="I148" s="19"/>
      <c r="J148" s="19"/>
      <c r="K148" s="19"/>
      <c r="L148" s="19"/>
      <c r="M148" s="4"/>
      <c r="N148" s="4"/>
      <c r="O148" s="19"/>
      <c r="P148" s="19"/>
      <c r="Q148" s="19"/>
      <c r="R148" s="19"/>
      <c r="S148" s="19"/>
      <c r="T148" s="20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4"/>
      <c r="AI148" s="46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W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  <c r="BH148" s="19"/>
      <c r="BI148" s="19"/>
      <c r="BJ148" s="19"/>
      <c r="BK148" s="19"/>
      <c r="BL148" s="19"/>
      <c r="BM148" s="19"/>
      <c r="BN148" s="19"/>
      <c r="BO148" s="19"/>
      <c r="BP148" s="19"/>
      <c r="BQ148" s="19"/>
      <c r="BR148" s="19"/>
      <c r="BS148" s="19"/>
      <c r="BT148" s="19"/>
      <c r="BU148" s="19"/>
      <c r="BV148" s="19"/>
      <c r="BW148" s="19"/>
      <c r="BX148" s="19"/>
      <c r="BY148" s="19"/>
      <c r="BZ148" s="19"/>
      <c r="CA148" s="19"/>
      <c r="CB148" s="19"/>
      <c r="CC148" s="19"/>
      <c r="CD148" s="19"/>
      <c r="CE148" s="19"/>
      <c r="CF148" s="19"/>
      <c r="CG148" s="19"/>
      <c r="CH148" s="19"/>
      <c r="CI148" s="19"/>
      <c r="CJ148" s="19"/>
      <c r="CK148" s="19"/>
      <c r="CL148" s="19"/>
      <c r="CM148" s="19"/>
      <c r="CN148" s="19"/>
      <c r="CO148" s="19"/>
      <c r="CP148" s="19"/>
      <c r="CQ148" s="19"/>
      <c r="CR148" s="19"/>
      <c r="CS148" s="19"/>
      <c r="CT148" s="19"/>
      <c r="CU148" s="19"/>
      <c r="CV148" s="19"/>
      <c r="CW148" s="19"/>
      <c r="CX148" s="19"/>
      <c r="CY148" s="19"/>
      <c r="CZ148" s="19"/>
      <c r="DA148" s="19"/>
      <c r="DB148" s="19"/>
      <c r="DC148" s="19"/>
      <c r="DD148" s="19"/>
      <c r="DE148" s="19"/>
      <c r="DF148" s="19"/>
      <c r="DG148" s="19"/>
    </row>
    <row r="149" spans="1:111" customFormat="1" x14ac:dyDescent="0.2">
      <c r="A149" s="19"/>
      <c r="B149" s="19"/>
      <c r="C149" s="16"/>
      <c r="D149" s="16"/>
      <c r="E149" s="19"/>
      <c r="F149" s="19"/>
      <c r="G149" s="19"/>
      <c r="H149" s="19"/>
      <c r="I149" s="19"/>
      <c r="J149" s="19"/>
      <c r="K149" s="19"/>
      <c r="L149" s="19"/>
      <c r="O149" s="19"/>
      <c r="P149" s="19"/>
      <c r="Q149" s="19"/>
      <c r="R149" s="19"/>
      <c r="S149" s="19"/>
      <c r="T149" s="20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4"/>
      <c r="AI149" s="46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W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  <c r="BH149" s="19"/>
      <c r="BI149" s="19"/>
      <c r="BJ149" s="19"/>
      <c r="BK149" s="19"/>
      <c r="BL149" s="19"/>
      <c r="BM149" s="19"/>
      <c r="BN149" s="19"/>
      <c r="BO149" s="19"/>
      <c r="BP149" s="19"/>
      <c r="BQ149" s="19"/>
      <c r="BR149" s="19"/>
      <c r="BS149" s="19"/>
      <c r="BT149" s="19"/>
      <c r="BU149" s="19"/>
      <c r="BV149" s="19"/>
      <c r="BW149" s="19"/>
      <c r="BX149" s="19"/>
      <c r="BY149" s="19"/>
      <c r="BZ149" s="19"/>
      <c r="CA149" s="19"/>
      <c r="CB149" s="19"/>
      <c r="CC149" s="19"/>
      <c r="CD149" s="19"/>
      <c r="CE149" s="19"/>
      <c r="CF149" s="19"/>
      <c r="CG149" s="19"/>
      <c r="CH149" s="19"/>
      <c r="CI149" s="19"/>
      <c r="CJ149" s="19"/>
      <c r="CK149" s="19"/>
      <c r="CL149" s="19"/>
      <c r="CM149" s="19"/>
      <c r="CN149" s="19"/>
      <c r="CO149" s="19"/>
      <c r="CP149" s="19"/>
      <c r="CQ149" s="19"/>
      <c r="CR149" s="19"/>
      <c r="CS149" s="19"/>
      <c r="CT149" s="19"/>
      <c r="CU149" s="19"/>
      <c r="CV149" s="19"/>
      <c r="CW149" s="19"/>
      <c r="CX149" s="19"/>
      <c r="CY149" s="19"/>
      <c r="CZ149" s="19"/>
      <c r="DA149" s="19"/>
      <c r="DB149" s="19"/>
      <c r="DC149" s="19"/>
      <c r="DD149" s="19"/>
      <c r="DE149" s="19"/>
      <c r="DF149" s="19"/>
      <c r="DG149" s="19"/>
    </row>
    <row r="150" spans="1:111" customFormat="1" x14ac:dyDescent="0.2">
      <c r="A150" s="19"/>
      <c r="B150" s="19"/>
      <c r="C150" s="16"/>
      <c r="D150" s="16"/>
      <c r="E150" s="19"/>
      <c r="F150" s="19"/>
      <c r="G150" s="19"/>
      <c r="H150" s="19"/>
      <c r="I150" s="19"/>
      <c r="J150" s="19"/>
      <c r="K150" s="19"/>
      <c r="L150" s="19"/>
      <c r="O150" s="19"/>
      <c r="P150" s="19"/>
      <c r="Q150" s="19"/>
      <c r="R150" s="19"/>
      <c r="S150" s="19"/>
      <c r="T150" s="20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4"/>
      <c r="AI150" s="46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W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  <c r="BH150" s="19"/>
      <c r="BI150" s="19"/>
      <c r="BJ150" s="19"/>
      <c r="BK150" s="19"/>
      <c r="BL150" s="19"/>
      <c r="BM150" s="19"/>
      <c r="BN150" s="19"/>
      <c r="BO150" s="19"/>
      <c r="BP150" s="19"/>
      <c r="BQ150" s="19"/>
      <c r="BR150" s="19"/>
      <c r="BS150" s="19"/>
      <c r="BT150" s="19"/>
      <c r="BU150" s="19"/>
      <c r="BV150" s="19"/>
      <c r="BW150" s="19"/>
      <c r="BX150" s="19"/>
      <c r="BY150" s="19"/>
      <c r="BZ150" s="19"/>
      <c r="CA150" s="19"/>
      <c r="CB150" s="19"/>
      <c r="CC150" s="19"/>
      <c r="CD150" s="19"/>
      <c r="CE150" s="19"/>
      <c r="CF150" s="19"/>
      <c r="CG150" s="19"/>
      <c r="CH150" s="19"/>
      <c r="CI150" s="19"/>
      <c r="CJ150" s="19"/>
      <c r="CK150" s="19"/>
      <c r="CL150" s="19"/>
      <c r="CM150" s="19"/>
      <c r="CN150" s="19"/>
      <c r="CO150" s="19"/>
      <c r="CP150" s="19"/>
      <c r="CQ150" s="19"/>
      <c r="CR150" s="19"/>
      <c r="CS150" s="19"/>
      <c r="CT150" s="19"/>
      <c r="CU150" s="19"/>
      <c r="CV150" s="19"/>
      <c r="CW150" s="19"/>
      <c r="CX150" s="19"/>
      <c r="CY150" s="19"/>
      <c r="CZ150" s="19"/>
      <c r="DA150" s="19"/>
      <c r="DB150" s="19"/>
      <c r="DC150" s="19"/>
      <c r="DD150" s="19"/>
      <c r="DE150" s="19"/>
      <c r="DF150" s="19"/>
      <c r="DG150" s="19"/>
    </row>
    <row r="151" spans="1:111" customFormat="1" x14ac:dyDescent="0.2">
      <c r="A151" s="19"/>
      <c r="B151" s="19"/>
      <c r="C151" s="16"/>
      <c r="D151" s="16"/>
      <c r="E151" s="19"/>
      <c r="F151" s="19"/>
      <c r="G151" s="19"/>
      <c r="H151" s="19"/>
      <c r="I151" s="19"/>
      <c r="J151" s="19"/>
      <c r="K151" s="19"/>
      <c r="L151" s="19"/>
      <c r="O151" s="19"/>
      <c r="P151" s="19"/>
      <c r="Q151" s="19"/>
      <c r="R151" s="19"/>
      <c r="S151" s="19"/>
      <c r="T151" s="20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4"/>
      <c r="AI151" s="46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W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  <c r="BH151" s="19"/>
      <c r="BI151" s="19"/>
      <c r="BJ151" s="19"/>
      <c r="BK151" s="19"/>
      <c r="BL151" s="19"/>
      <c r="BM151" s="19"/>
      <c r="BN151" s="19"/>
      <c r="BO151" s="19"/>
      <c r="BP151" s="19"/>
      <c r="BQ151" s="19"/>
      <c r="BR151" s="19"/>
      <c r="BS151" s="19"/>
      <c r="BT151" s="19"/>
      <c r="BU151" s="19"/>
      <c r="BV151" s="19"/>
      <c r="BW151" s="19"/>
      <c r="BX151" s="19"/>
      <c r="BY151" s="19"/>
      <c r="BZ151" s="19"/>
      <c r="CA151" s="19"/>
      <c r="CB151" s="19"/>
      <c r="CC151" s="19"/>
      <c r="CD151" s="19"/>
      <c r="CE151" s="19"/>
      <c r="CF151" s="19"/>
      <c r="CG151" s="19"/>
      <c r="CH151" s="19"/>
      <c r="CI151" s="19"/>
      <c r="CJ151" s="19"/>
      <c r="CK151" s="19"/>
      <c r="CL151" s="19"/>
      <c r="CM151" s="19"/>
      <c r="CN151" s="19"/>
      <c r="CO151" s="19"/>
      <c r="CP151" s="19"/>
      <c r="CQ151" s="19"/>
      <c r="CR151" s="19"/>
      <c r="CS151" s="19"/>
      <c r="CT151" s="19"/>
      <c r="CU151" s="19"/>
      <c r="CV151" s="19"/>
      <c r="CW151" s="19"/>
      <c r="CX151" s="19"/>
      <c r="CY151" s="19"/>
      <c r="CZ151" s="19"/>
      <c r="DA151" s="19"/>
      <c r="DB151" s="19"/>
      <c r="DC151" s="19"/>
      <c r="DD151" s="19"/>
      <c r="DE151" s="19"/>
      <c r="DF151" s="19"/>
      <c r="DG151" s="19"/>
    </row>
    <row r="152" spans="1:111" customFormat="1" x14ac:dyDescent="0.2">
      <c r="A152" s="19"/>
      <c r="B152" s="19"/>
      <c r="C152" s="16"/>
      <c r="D152" s="16"/>
      <c r="E152" s="19"/>
      <c r="F152" s="19"/>
      <c r="G152" s="19"/>
      <c r="H152" s="19"/>
      <c r="I152" s="19"/>
      <c r="J152" s="19"/>
      <c r="K152" s="19"/>
      <c r="L152" s="19"/>
      <c r="O152" s="19"/>
      <c r="P152" s="19"/>
      <c r="Q152" s="19"/>
      <c r="R152" s="19"/>
      <c r="S152" s="19"/>
      <c r="T152" s="20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4"/>
      <c r="AI152" s="46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W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  <c r="BH152" s="19"/>
      <c r="BI152" s="19"/>
      <c r="BJ152" s="19"/>
      <c r="BK152" s="19"/>
      <c r="BL152" s="19"/>
      <c r="BM152" s="19"/>
      <c r="BN152" s="19"/>
      <c r="BO152" s="19"/>
      <c r="BP152" s="19"/>
      <c r="BQ152" s="19"/>
      <c r="BR152" s="19"/>
      <c r="BS152" s="19"/>
      <c r="BT152" s="19"/>
      <c r="BU152" s="19"/>
      <c r="BV152" s="19"/>
      <c r="BW152" s="19"/>
      <c r="BX152" s="19"/>
      <c r="BY152" s="19"/>
      <c r="BZ152" s="19"/>
      <c r="CA152" s="19"/>
      <c r="CB152" s="19"/>
      <c r="CC152" s="19"/>
      <c r="CD152" s="19"/>
      <c r="CE152" s="19"/>
      <c r="CF152" s="19"/>
      <c r="CG152" s="19"/>
      <c r="CH152" s="19"/>
      <c r="CI152" s="19"/>
      <c r="CJ152" s="19"/>
      <c r="CK152" s="19"/>
      <c r="CL152" s="19"/>
      <c r="CM152" s="19"/>
      <c r="CN152" s="19"/>
      <c r="CO152" s="19"/>
      <c r="CP152" s="19"/>
      <c r="CQ152" s="19"/>
      <c r="CR152" s="19"/>
      <c r="CS152" s="19"/>
      <c r="CT152" s="19"/>
      <c r="CU152" s="19"/>
      <c r="CV152" s="19"/>
      <c r="CW152" s="19"/>
      <c r="CX152" s="19"/>
      <c r="CY152" s="19"/>
      <c r="CZ152" s="19"/>
      <c r="DA152" s="19"/>
      <c r="DB152" s="19"/>
      <c r="DC152" s="19"/>
      <c r="DD152" s="19"/>
      <c r="DE152" s="19"/>
      <c r="DF152" s="19"/>
      <c r="DG152" s="19"/>
    </row>
    <row r="153" spans="1:111" customFormat="1" x14ac:dyDescent="0.2">
      <c r="A153" s="19"/>
      <c r="B153" s="19"/>
      <c r="C153" s="16"/>
      <c r="D153" s="16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20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4"/>
      <c r="AI153" s="46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W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  <c r="BH153" s="19"/>
      <c r="BI153" s="19"/>
      <c r="BJ153" s="19"/>
      <c r="BK153" s="19"/>
      <c r="BL153" s="19"/>
      <c r="BM153" s="19"/>
      <c r="BN153" s="19"/>
      <c r="BO153" s="19"/>
      <c r="BP153" s="19"/>
      <c r="BQ153" s="19"/>
      <c r="BR153" s="19"/>
      <c r="BS153" s="19"/>
      <c r="BT153" s="19"/>
      <c r="BU153" s="19"/>
      <c r="BV153" s="19"/>
      <c r="BW153" s="19"/>
      <c r="BX153" s="19"/>
      <c r="BY153" s="19"/>
      <c r="BZ153" s="19"/>
      <c r="CA153" s="19"/>
      <c r="CB153" s="19"/>
      <c r="CC153" s="19"/>
      <c r="CD153" s="19"/>
      <c r="CE153" s="19"/>
      <c r="CF153" s="19"/>
      <c r="CG153" s="19"/>
      <c r="CH153" s="19"/>
      <c r="CI153" s="19"/>
      <c r="CJ153" s="19"/>
      <c r="CK153" s="19"/>
      <c r="CL153" s="19"/>
      <c r="CM153" s="19"/>
      <c r="CN153" s="19"/>
      <c r="CO153" s="19"/>
      <c r="CP153" s="19"/>
      <c r="CQ153" s="19"/>
      <c r="CR153" s="19"/>
      <c r="CS153" s="19"/>
      <c r="CT153" s="19"/>
      <c r="CU153" s="19"/>
      <c r="CV153" s="19"/>
      <c r="CW153" s="19"/>
      <c r="CX153" s="19"/>
      <c r="CY153" s="19"/>
      <c r="CZ153" s="19"/>
      <c r="DA153" s="19"/>
      <c r="DB153" s="19"/>
      <c r="DC153" s="19"/>
      <c r="DD153" s="19"/>
      <c r="DE153" s="19"/>
      <c r="DF153" s="19"/>
      <c r="DG153" s="19"/>
    </row>
    <row r="154" spans="1:111" customFormat="1" x14ac:dyDescent="0.2">
      <c r="A154" s="19"/>
      <c r="B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20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4"/>
      <c r="AI154" s="46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W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  <c r="BH154" s="19"/>
      <c r="BI154" s="19"/>
      <c r="BJ154" s="19"/>
      <c r="BK154" s="19"/>
      <c r="BL154" s="19"/>
      <c r="BM154" s="19"/>
      <c r="BN154" s="19"/>
      <c r="BO154" s="19"/>
      <c r="BP154" s="19"/>
      <c r="BQ154" s="19"/>
      <c r="BR154" s="19"/>
      <c r="BS154" s="19"/>
      <c r="BT154" s="19"/>
      <c r="BU154" s="19"/>
      <c r="BV154" s="19"/>
      <c r="BW154" s="19"/>
      <c r="BX154" s="19"/>
      <c r="BY154" s="19"/>
      <c r="BZ154" s="19"/>
      <c r="CA154" s="19"/>
      <c r="CB154" s="19"/>
      <c r="CC154" s="19"/>
      <c r="CD154" s="19"/>
      <c r="CE154" s="19"/>
      <c r="CF154" s="19"/>
      <c r="CG154" s="19"/>
      <c r="CH154" s="19"/>
      <c r="CI154" s="19"/>
      <c r="CJ154" s="19"/>
      <c r="CK154" s="19"/>
      <c r="CL154" s="19"/>
      <c r="CM154" s="19"/>
      <c r="CN154" s="19"/>
      <c r="CO154" s="19"/>
      <c r="CP154" s="19"/>
      <c r="CQ154" s="19"/>
      <c r="CR154" s="19"/>
      <c r="CS154" s="19"/>
      <c r="CT154" s="19"/>
      <c r="CU154" s="19"/>
      <c r="CV154" s="19"/>
      <c r="CW154" s="19"/>
      <c r="CX154" s="19"/>
      <c r="CY154" s="19"/>
      <c r="CZ154" s="19"/>
      <c r="DA154" s="19"/>
      <c r="DB154" s="19"/>
      <c r="DC154" s="19"/>
      <c r="DD154" s="19"/>
      <c r="DE154" s="19"/>
      <c r="DF154" s="19"/>
      <c r="DG154" s="19"/>
    </row>
    <row r="155" spans="1:111" customFormat="1" x14ac:dyDescent="0.2">
      <c r="A155" s="19"/>
      <c r="B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20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4"/>
      <c r="AI155" s="46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W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  <c r="BH155" s="19"/>
      <c r="BI155" s="19"/>
      <c r="BJ155" s="19"/>
      <c r="BK155" s="19"/>
      <c r="BL155" s="19"/>
      <c r="BM155" s="19"/>
      <c r="BN155" s="19"/>
      <c r="BO155" s="19"/>
      <c r="BP155" s="19"/>
      <c r="BQ155" s="19"/>
      <c r="BR155" s="19"/>
      <c r="BS155" s="19"/>
      <c r="BT155" s="19"/>
      <c r="BU155" s="19"/>
      <c r="BV155" s="19"/>
      <c r="BW155" s="19"/>
      <c r="BX155" s="19"/>
      <c r="BY155" s="19"/>
      <c r="BZ155" s="19"/>
      <c r="CA155" s="19"/>
      <c r="CB155" s="19"/>
      <c r="CC155" s="19"/>
      <c r="CD155" s="19"/>
      <c r="CE155" s="19"/>
      <c r="CF155" s="19"/>
      <c r="CG155" s="19"/>
      <c r="CH155" s="19"/>
      <c r="CI155" s="19"/>
      <c r="CJ155" s="19"/>
      <c r="CK155" s="19"/>
      <c r="CL155" s="19"/>
      <c r="CM155" s="19"/>
      <c r="CN155" s="19"/>
      <c r="CO155" s="19"/>
      <c r="CP155" s="19"/>
      <c r="CQ155" s="19"/>
      <c r="CR155" s="19"/>
      <c r="CS155" s="19"/>
      <c r="CT155" s="19"/>
      <c r="CU155" s="19"/>
      <c r="CV155" s="19"/>
      <c r="CW155" s="19"/>
      <c r="CX155" s="19"/>
      <c r="CY155" s="19"/>
      <c r="CZ155" s="19"/>
      <c r="DA155" s="19"/>
      <c r="DB155" s="19"/>
      <c r="DC155" s="19"/>
      <c r="DD155" s="19"/>
      <c r="DE155" s="19"/>
      <c r="DF155" s="19"/>
      <c r="DG155" s="19"/>
    </row>
    <row r="156" spans="1:111" customFormat="1" x14ac:dyDescent="0.2">
      <c r="A156" s="19"/>
      <c r="B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20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4"/>
      <c r="AI156" s="46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W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  <c r="BH156" s="19"/>
      <c r="BI156" s="19"/>
      <c r="BJ156" s="19"/>
      <c r="BK156" s="19"/>
      <c r="BL156" s="19"/>
      <c r="BM156" s="19"/>
      <c r="BN156" s="19"/>
      <c r="BO156" s="19"/>
      <c r="BP156" s="19"/>
      <c r="BQ156" s="19"/>
      <c r="BR156" s="19"/>
      <c r="BS156" s="19"/>
      <c r="BT156" s="19"/>
      <c r="BU156" s="19"/>
      <c r="BV156" s="19"/>
      <c r="BW156" s="19"/>
      <c r="BX156" s="19"/>
      <c r="BY156" s="19"/>
      <c r="BZ156" s="19"/>
      <c r="CA156" s="19"/>
      <c r="CB156" s="19"/>
      <c r="CC156" s="19"/>
      <c r="CD156" s="19"/>
      <c r="CE156" s="19"/>
      <c r="CF156" s="19"/>
      <c r="CG156" s="19"/>
      <c r="CH156" s="19"/>
      <c r="CI156" s="19"/>
      <c r="CJ156" s="19"/>
      <c r="CK156" s="19"/>
      <c r="CL156" s="19"/>
      <c r="CM156" s="19"/>
      <c r="CN156" s="19"/>
      <c r="CO156" s="19"/>
      <c r="CP156" s="19"/>
      <c r="CQ156" s="19"/>
      <c r="CR156" s="19"/>
      <c r="CS156" s="19"/>
      <c r="CT156" s="19"/>
      <c r="CU156" s="19"/>
      <c r="CV156" s="19"/>
      <c r="CW156" s="19"/>
      <c r="CX156" s="19"/>
      <c r="CY156" s="19"/>
      <c r="CZ156" s="19"/>
      <c r="DA156" s="19"/>
      <c r="DB156" s="19"/>
      <c r="DC156" s="19"/>
      <c r="DD156" s="19"/>
      <c r="DE156" s="19"/>
      <c r="DF156" s="19"/>
      <c r="DG156" s="19"/>
    </row>
    <row r="157" spans="1:111" customFormat="1" x14ac:dyDescent="0.2">
      <c r="A157" s="19"/>
      <c r="B157" s="19"/>
      <c r="E157" s="19"/>
      <c r="F157" s="19"/>
      <c r="G157" s="19"/>
      <c r="H157" s="19"/>
      <c r="I157" s="19"/>
      <c r="J157" s="19"/>
      <c r="K157" s="47"/>
      <c r="L157" s="48"/>
      <c r="M157" s="4"/>
      <c r="N157" s="4"/>
      <c r="O157" s="4"/>
      <c r="P157" s="19"/>
      <c r="Q157" s="19"/>
      <c r="R157" s="19"/>
      <c r="S157" s="19"/>
      <c r="T157" s="20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4"/>
      <c r="AI157" s="46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W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  <c r="BH157" s="19"/>
      <c r="BI157" s="19"/>
      <c r="BJ157" s="19"/>
      <c r="BK157" s="19"/>
      <c r="BL157" s="19"/>
      <c r="BM157" s="19"/>
      <c r="BN157" s="19"/>
      <c r="BO157" s="19"/>
      <c r="BP157" s="19"/>
      <c r="BQ157" s="19"/>
      <c r="BR157" s="19"/>
      <c r="BS157" s="19"/>
      <c r="BT157" s="19"/>
      <c r="BU157" s="19"/>
      <c r="BV157" s="19"/>
      <c r="BW157" s="19"/>
      <c r="BX157" s="19"/>
      <c r="BY157" s="19"/>
      <c r="BZ157" s="19"/>
      <c r="CA157" s="19"/>
      <c r="CB157" s="19"/>
      <c r="CC157" s="19"/>
      <c r="CD157" s="19"/>
      <c r="CE157" s="19"/>
      <c r="CF157" s="19"/>
      <c r="CG157" s="19"/>
      <c r="CH157" s="19"/>
      <c r="CI157" s="19"/>
      <c r="CJ157" s="19"/>
      <c r="CK157" s="19"/>
      <c r="CL157" s="19"/>
      <c r="CM157" s="19"/>
      <c r="CN157" s="19"/>
      <c r="CO157" s="19"/>
      <c r="CP157" s="19"/>
      <c r="CQ157" s="19"/>
      <c r="CR157" s="19"/>
      <c r="CS157" s="19"/>
      <c r="CT157" s="19"/>
      <c r="CU157" s="19"/>
      <c r="CV157" s="19"/>
      <c r="CW157" s="19"/>
      <c r="CX157" s="19"/>
      <c r="CY157" s="19"/>
      <c r="CZ157" s="19"/>
      <c r="DA157" s="19"/>
      <c r="DB157" s="19"/>
      <c r="DC157" s="19"/>
      <c r="DD157" s="19"/>
      <c r="DE157" s="19"/>
      <c r="DF157" s="19"/>
      <c r="DG157" s="19"/>
    </row>
    <row r="158" spans="1:111" customFormat="1" x14ac:dyDescent="0.2">
      <c r="A158" s="19"/>
      <c r="B158" s="19"/>
      <c r="E158" s="19"/>
      <c r="F158" s="19"/>
      <c r="G158" s="19"/>
      <c r="H158" s="19"/>
      <c r="I158" s="19"/>
      <c r="J158" s="19"/>
      <c r="K158" s="47"/>
      <c r="L158" s="48"/>
      <c r="M158" s="4"/>
      <c r="N158" s="4"/>
      <c r="O158" s="4"/>
      <c r="P158" s="19"/>
      <c r="Q158" s="19"/>
      <c r="R158" s="19"/>
      <c r="S158" s="19"/>
      <c r="T158" s="20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4"/>
      <c r="AI158" s="46"/>
      <c r="AM158" s="19"/>
      <c r="AN158" s="19"/>
      <c r="AO158" s="19"/>
      <c r="AP158" s="19"/>
      <c r="AQ158" s="19"/>
      <c r="AR158" s="19"/>
      <c r="AS158" s="19"/>
      <c r="AT158" s="19"/>
      <c r="AU158" s="19"/>
      <c r="AV158" s="19"/>
      <c r="AW158" s="19"/>
      <c r="AX158" s="19"/>
      <c r="AY158" s="19"/>
      <c r="AZ158" s="19"/>
      <c r="BA158" s="19"/>
      <c r="BB158" s="19"/>
      <c r="BC158" s="19"/>
      <c r="BD158" s="19"/>
      <c r="BE158" s="19"/>
      <c r="BF158" s="19"/>
      <c r="BG158" s="19"/>
      <c r="BH158" s="19"/>
      <c r="BI158" s="19"/>
      <c r="BJ158" s="19"/>
      <c r="BK158" s="19"/>
      <c r="BL158" s="19"/>
      <c r="BM158" s="19"/>
      <c r="BN158" s="19"/>
      <c r="BO158" s="19"/>
      <c r="BP158" s="19"/>
      <c r="BQ158" s="19"/>
      <c r="BR158" s="19"/>
      <c r="BS158" s="19"/>
      <c r="BT158" s="19"/>
      <c r="BU158" s="19"/>
      <c r="BV158" s="19"/>
      <c r="BW158" s="19"/>
      <c r="BX158" s="19"/>
      <c r="BY158" s="19"/>
      <c r="BZ158" s="19"/>
      <c r="CA158" s="19"/>
      <c r="CB158" s="19"/>
      <c r="CC158" s="19"/>
      <c r="CD158" s="19"/>
      <c r="CE158" s="19"/>
      <c r="CF158" s="19"/>
      <c r="CG158" s="19"/>
      <c r="CH158" s="19"/>
      <c r="CI158" s="19"/>
      <c r="CJ158" s="19"/>
      <c r="CK158" s="19"/>
      <c r="CL158" s="19"/>
      <c r="CM158" s="19"/>
      <c r="CN158" s="19"/>
      <c r="CO158" s="19"/>
      <c r="CP158" s="19"/>
      <c r="CQ158" s="19"/>
      <c r="CR158" s="19"/>
      <c r="CS158" s="19"/>
      <c r="CT158" s="19"/>
      <c r="CU158" s="19"/>
      <c r="CV158" s="19"/>
      <c r="CW158" s="19"/>
      <c r="CX158" s="19"/>
      <c r="CY158" s="19"/>
      <c r="CZ158" s="19"/>
      <c r="DA158" s="19"/>
      <c r="DB158" s="19"/>
      <c r="DC158" s="19"/>
      <c r="DD158" s="19"/>
      <c r="DE158" s="19"/>
      <c r="DF158" s="19"/>
      <c r="DG158" s="19"/>
    </row>
    <row r="159" spans="1:111" customFormat="1" x14ac:dyDescent="0.2">
      <c r="A159" s="19"/>
      <c r="B159" s="19"/>
      <c r="E159" s="19"/>
      <c r="F159" s="19"/>
      <c r="G159" s="19"/>
      <c r="H159" s="19"/>
      <c r="I159" s="19"/>
      <c r="J159" s="19"/>
      <c r="K159" s="47"/>
      <c r="L159" s="48"/>
      <c r="M159" s="4"/>
      <c r="N159" s="4"/>
      <c r="O159" s="4"/>
      <c r="P159" s="19"/>
      <c r="Q159" s="19"/>
      <c r="R159" s="19"/>
      <c r="S159" s="19"/>
      <c r="T159" s="20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4"/>
      <c r="AI159" s="46"/>
      <c r="AM159" s="19"/>
      <c r="AN159" s="19"/>
      <c r="AO159" s="19"/>
      <c r="AP159" s="19"/>
      <c r="AQ159" s="19"/>
      <c r="AR159" s="19"/>
      <c r="AS159" s="19"/>
      <c r="AT159" s="19"/>
      <c r="AU159" s="19"/>
      <c r="AV159" s="19"/>
      <c r="AW159" s="19"/>
      <c r="AX159" s="19"/>
      <c r="AY159" s="19"/>
      <c r="AZ159" s="19"/>
      <c r="BA159" s="19"/>
      <c r="BB159" s="19"/>
      <c r="BC159" s="19"/>
      <c r="BD159" s="19"/>
      <c r="BE159" s="19"/>
      <c r="BF159" s="19"/>
      <c r="BG159" s="19"/>
      <c r="BH159" s="19"/>
      <c r="BI159" s="19"/>
      <c r="BJ159" s="19"/>
      <c r="BK159" s="19"/>
      <c r="BL159" s="19"/>
      <c r="BM159" s="19"/>
      <c r="BN159" s="19"/>
      <c r="BO159" s="19"/>
      <c r="BP159" s="19"/>
      <c r="BQ159" s="19"/>
      <c r="BR159" s="19"/>
      <c r="BS159" s="19"/>
      <c r="BT159" s="19"/>
      <c r="BU159" s="19"/>
      <c r="BV159" s="19"/>
      <c r="BW159" s="19"/>
      <c r="BX159" s="19"/>
      <c r="BY159" s="19"/>
      <c r="BZ159" s="19"/>
      <c r="CA159" s="19"/>
      <c r="CB159" s="19"/>
      <c r="CC159" s="19"/>
      <c r="CD159" s="19"/>
      <c r="CE159" s="19"/>
      <c r="CF159" s="19"/>
      <c r="CG159" s="19"/>
      <c r="CH159" s="19"/>
      <c r="CI159" s="19"/>
      <c r="CJ159" s="19"/>
      <c r="CK159" s="19"/>
      <c r="CL159" s="19"/>
      <c r="CM159" s="19"/>
      <c r="CN159" s="19"/>
      <c r="CO159" s="19"/>
      <c r="CP159" s="19"/>
      <c r="CQ159" s="19"/>
      <c r="CR159" s="19"/>
      <c r="CS159" s="19"/>
      <c r="CT159" s="19"/>
      <c r="CU159" s="19"/>
      <c r="CV159" s="19"/>
      <c r="CW159" s="19"/>
      <c r="CX159" s="19"/>
      <c r="CY159" s="19"/>
      <c r="CZ159" s="19"/>
      <c r="DA159" s="19"/>
      <c r="DB159" s="19"/>
      <c r="DC159" s="19"/>
      <c r="DD159" s="19"/>
      <c r="DE159" s="19"/>
      <c r="DF159" s="19"/>
      <c r="DG159" s="19"/>
    </row>
    <row r="160" spans="1:111" customFormat="1" x14ac:dyDescent="0.2">
      <c r="A160" s="19"/>
      <c r="B160" s="19"/>
      <c r="E160" s="19"/>
      <c r="F160" s="19"/>
      <c r="G160" s="19"/>
      <c r="H160" s="19"/>
      <c r="I160" s="19"/>
      <c r="J160" s="19"/>
      <c r="K160" s="47"/>
      <c r="L160" s="48"/>
      <c r="M160" s="4"/>
      <c r="N160" s="4"/>
      <c r="O160" s="4"/>
      <c r="P160" s="19"/>
      <c r="Q160" s="19"/>
      <c r="R160" s="19"/>
      <c r="S160" s="19"/>
      <c r="T160" s="20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4"/>
      <c r="AI160" s="46"/>
      <c r="AM160" s="19"/>
      <c r="AN160" s="19"/>
      <c r="AO160" s="19"/>
      <c r="AP160" s="19"/>
      <c r="AQ160" s="19"/>
      <c r="AR160" s="19"/>
      <c r="AS160" s="19"/>
      <c r="AT160" s="19"/>
      <c r="AU160" s="19"/>
      <c r="AV160" s="19"/>
      <c r="AW160" s="19"/>
      <c r="AX160" s="19"/>
      <c r="AY160" s="19"/>
      <c r="AZ160" s="19"/>
      <c r="BA160" s="19"/>
      <c r="BB160" s="19"/>
      <c r="BC160" s="19"/>
      <c r="BD160" s="19"/>
      <c r="BE160" s="19"/>
      <c r="BF160" s="19"/>
      <c r="BG160" s="19"/>
      <c r="BH160" s="19"/>
      <c r="BI160" s="19"/>
      <c r="BJ160" s="19"/>
      <c r="BK160" s="19"/>
      <c r="BL160" s="19"/>
      <c r="BM160" s="19"/>
      <c r="BN160" s="19"/>
      <c r="BO160" s="19"/>
      <c r="BP160" s="19"/>
      <c r="BQ160" s="19"/>
      <c r="BR160" s="19"/>
      <c r="BS160" s="19"/>
      <c r="BT160" s="19"/>
      <c r="BU160" s="19"/>
      <c r="BV160" s="19"/>
      <c r="BW160" s="19"/>
      <c r="BX160" s="19"/>
      <c r="BY160" s="19"/>
      <c r="BZ160" s="19"/>
      <c r="CA160" s="19"/>
      <c r="CB160" s="19"/>
      <c r="CC160" s="19"/>
      <c r="CD160" s="19"/>
      <c r="CE160" s="19"/>
      <c r="CF160" s="19"/>
      <c r="CG160" s="19"/>
      <c r="CH160" s="19"/>
      <c r="CI160" s="19"/>
      <c r="CJ160" s="19"/>
      <c r="CK160" s="19"/>
      <c r="CL160" s="19"/>
      <c r="CM160" s="19"/>
      <c r="CN160" s="19"/>
      <c r="CO160" s="19"/>
      <c r="CP160" s="19"/>
      <c r="CQ160" s="19"/>
      <c r="CR160" s="19"/>
      <c r="CS160" s="19"/>
      <c r="CT160" s="19"/>
      <c r="CU160" s="19"/>
      <c r="CV160" s="19"/>
      <c r="CW160" s="19"/>
      <c r="CX160" s="19"/>
      <c r="CY160" s="19"/>
      <c r="CZ160" s="19"/>
      <c r="DA160" s="19"/>
      <c r="DB160" s="19"/>
      <c r="DC160" s="19"/>
      <c r="DD160" s="19"/>
      <c r="DE160" s="19"/>
      <c r="DF160" s="19"/>
      <c r="DG160" s="19"/>
    </row>
    <row r="161" spans="1:111" customFormat="1" x14ac:dyDescent="0.2">
      <c r="A161" s="19"/>
      <c r="B161" s="19"/>
      <c r="E161" s="19"/>
      <c r="F161" s="19"/>
      <c r="G161" s="19"/>
      <c r="H161" s="19"/>
      <c r="I161" s="19"/>
      <c r="J161" s="19"/>
      <c r="K161" s="47"/>
      <c r="L161" s="48"/>
      <c r="M161" s="4"/>
      <c r="N161" s="4"/>
      <c r="O161" s="4"/>
      <c r="P161" s="19"/>
      <c r="Q161" s="19"/>
      <c r="R161" s="19"/>
      <c r="S161" s="19"/>
      <c r="T161" s="20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4"/>
      <c r="AI161" s="46"/>
      <c r="AM161" s="19"/>
      <c r="AN161" s="19"/>
      <c r="AO161" s="19"/>
      <c r="AP161" s="19"/>
      <c r="AQ161" s="19"/>
      <c r="AR161" s="19"/>
      <c r="AS161" s="19"/>
      <c r="AT161" s="19"/>
      <c r="AU161" s="19"/>
      <c r="AV161" s="19"/>
      <c r="AW161" s="19"/>
      <c r="AX161" s="19"/>
      <c r="AY161" s="19"/>
      <c r="AZ161" s="19"/>
      <c r="BA161" s="19"/>
      <c r="BB161" s="19"/>
      <c r="BC161" s="19"/>
      <c r="BD161" s="19"/>
      <c r="BE161" s="19"/>
      <c r="BF161" s="19"/>
      <c r="BG161" s="19"/>
      <c r="BH161" s="19"/>
      <c r="BI161" s="19"/>
      <c r="BJ161" s="19"/>
      <c r="BK161" s="19"/>
      <c r="BL161" s="19"/>
      <c r="BM161" s="19"/>
      <c r="BN161" s="19"/>
      <c r="BO161" s="19"/>
      <c r="BP161" s="19"/>
      <c r="BQ161" s="19"/>
      <c r="BR161" s="19"/>
      <c r="BS161" s="19"/>
      <c r="BT161" s="19"/>
      <c r="BU161" s="19"/>
      <c r="BV161" s="19"/>
      <c r="BW161" s="19"/>
      <c r="BX161" s="19"/>
      <c r="BY161" s="19"/>
      <c r="BZ161" s="19"/>
      <c r="CA161" s="19"/>
      <c r="CB161" s="19"/>
      <c r="CC161" s="19"/>
      <c r="CD161" s="19"/>
      <c r="CE161" s="19"/>
      <c r="CF161" s="19"/>
      <c r="CG161" s="19"/>
      <c r="CH161" s="19"/>
      <c r="CI161" s="19"/>
      <c r="CJ161" s="19"/>
      <c r="CK161" s="19"/>
      <c r="CL161" s="19"/>
      <c r="CM161" s="19"/>
      <c r="CN161" s="19"/>
      <c r="CO161" s="19"/>
      <c r="CP161" s="19"/>
      <c r="CQ161" s="19"/>
      <c r="CR161" s="19"/>
      <c r="CS161" s="19"/>
      <c r="CT161" s="19"/>
      <c r="CU161" s="19"/>
      <c r="CV161" s="19"/>
      <c r="CW161" s="19"/>
      <c r="CX161" s="19"/>
      <c r="CY161" s="19"/>
      <c r="CZ161" s="19"/>
      <c r="DA161" s="19"/>
      <c r="DB161" s="19"/>
      <c r="DC161" s="19"/>
      <c r="DD161" s="19"/>
      <c r="DE161" s="19"/>
      <c r="DF161" s="19"/>
      <c r="DG161" s="19"/>
    </row>
    <row r="162" spans="1:111" customFormat="1" x14ac:dyDescent="0.2">
      <c r="A162" s="19"/>
      <c r="B162" s="19"/>
      <c r="E162" s="19"/>
      <c r="F162" s="19"/>
      <c r="G162" s="19"/>
      <c r="H162" s="19"/>
      <c r="I162" s="19"/>
      <c r="J162" s="19"/>
      <c r="K162" s="47"/>
      <c r="L162" s="48"/>
      <c r="M162" s="4"/>
      <c r="N162" s="4"/>
      <c r="O162" s="4"/>
      <c r="P162" s="19"/>
      <c r="Q162" s="19"/>
      <c r="R162" s="19"/>
      <c r="S162" s="19"/>
      <c r="T162" s="20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4"/>
      <c r="AI162" s="46"/>
      <c r="AM162" s="19"/>
      <c r="AN162" s="19"/>
      <c r="AO162" s="19"/>
      <c r="AP162" s="19"/>
      <c r="AQ162" s="19"/>
      <c r="AR162" s="19"/>
      <c r="AS162" s="19"/>
      <c r="AT162" s="19"/>
      <c r="AU162" s="19"/>
      <c r="AV162" s="19"/>
      <c r="AW162" s="19"/>
      <c r="AX162" s="19"/>
      <c r="AY162" s="19"/>
      <c r="AZ162" s="19"/>
      <c r="BA162" s="19"/>
      <c r="BB162" s="19"/>
      <c r="BC162" s="19"/>
      <c r="BD162" s="19"/>
      <c r="BE162" s="19"/>
      <c r="BF162" s="19"/>
      <c r="BG162" s="19"/>
      <c r="BH162" s="19"/>
      <c r="BI162" s="19"/>
      <c r="BJ162" s="19"/>
      <c r="BK162" s="19"/>
      <c r="BL162" s="19"/>
      <c r="BM162" s="19"/>
      <c r="BN162" s="19"/>
      <c r="BO162" s="19"/>
      <c r="BP162" s="19"/>
      <c r="BQ162" s="19"/>
      <c r="BR162" s="19"/>
      <c r="BS162" s="19"/>
      <c r="BT162" s="19"/>
      <c r="BU162" s="19"/>
      <c r="BV162" s="19"/>
      <c r="BW162" s="19"/>
      <c r="BX162" s="19"/>
      <c r="BY162" s="19"/>
      <c r="BZ162" s="19"/>
      <c r="CA162" s="19"/>
      <c r="CB162" s="19"/>
      <c r="CC162" s="19"/>
      <c r="CD162" s="19"/>
      <c r="CE162" s="19"/>
      <c r="CF162" s="19"/>
      <c r="CG162" s="19"/>
      <c r="CH162" s="19"/>
      <c r="CI162" s="19"/>
      <c r="CJ162" s="19"/>
      <c r="CK162" s="19"/>
      <c r="CL162" s="19"/>
      <c r="CM162" s="19"/>
      <c r="CN162" s="19"/>
      <c r="CO162" s="19"/>
      <c r="CP162" s="19"/>
      <c r="CQ162" s="19"/>
      <c r="CR162" s="19"/>
      <c r="CS162" s="19"/>
      <c r="CT162" s="19"/>
      <c r="CU162" s="19"/>
      <c r="CV162" s="19"/>
      <c r="CW162" s="19"/>
      <c r="CX162" s="19"/>
      <c r="CY162" s="19"/>
      <c r="CZ162" s="19"/>
      <c r="DA162" s="19"/>
      <c r="DB162" s="19"/>
      <c r="DC162" s="19"/>
      <c r="DD162" s="19"/>
      <c r="DE162" s="19"/>
      <c r="DF162" s="19"/>
      <c r="DG162" s="19"/>
    </row>
    <row r="163" spans="1:111" customFormat="1" x14ac:dyDescent="0.2">
      <c r="A163" s="19"/>
      <c r="B163" s="19"/>
      <c r="E163" s="19"/>
      <c r="F163" s="19"/>
      <c r="G163" s="19"/>
      <c r="H163" s="19"/>
      <c r="I163" s="19"/>
      <c r="J163" s="19"/>
      <c r="K163" s="47"/>
      <c r="L163" s="48"/>
      <c r="M163" s="4"/>
      <c r="N163" s="4"/>
      <c r="O163" s="4"/>
      <c r="P163" s="19"/>
      <c r="Q163" s="19"/>
      <c r="R163" s="19"/>
      <c r="S163" s="19"/>
      <c r="T163" s="20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4"/>
      <c r="AI163" s="46"/>
      <c r="AM163" s="19"/>
      <c r="AN163" s="19"/>
      <c r="AO163" s="19"/>
      <c r="AP163" s="19"/>
      <c r="AQ163" s="19"/>
      <c r="AR163" s="19"/>
      <c r="AS163" s="19"/>
      <c r="AT163" s="19"/>
      <c r="AU163" s="19"/>
      <c r="AV163" s="19"/>
      <c r="AW163" s="19"/>
      <c r="AX163" s="19"/>
      <c r="AY163" s="19"/>
      <c r="AZ163" s="19"/>
      <c r="BA163" s="19"/>
      <c r="BB163" s="19"/>
      <c r="BC163" s="19"/>
      <c r="BD163" s="19"/>
      <c r="BE163" s="19"/>
      <c r="BF163" s="19"/>
      <c r="BG163" s="19"/>
      <c r="BH163" s="19"/>
      <c r="BI163" s="19"/>
      <c r="BJ163" s="19"/>
      <c r="BK163" s="19"/>
      <c r="BL163" s="19"/>
      <c r="BM163" s="19"/>
      <c r="BN163" s="19"/>
      <c r="BO163" s="19"/>
      <c r="BP163" s="19"/>
      <c r="BQ163" s="19"/>
      <c r="BR163" s="19"/>
      <c r="BS163" s="19"/>
      <c r="BT163" s="19"/>
      <c r="BU163" s="19"/>
      <c r="BV163" s="19"/>
      <c r="BW163" s="19"/>
      <c r="BX163" s="19"/>
      <c r="BY163" s="19"/>
      <c r="BZ163" s="19"/>
      <c r="CA163" s="19"/>
      <c r="CB163" s="19"/>
      <c r="CC163" s="19"/>
      <c r="CD163" s="19"/>
      <c r="CE163" s="19"/>
      <c r="CF163" s="19"/>
      <c r="CG163" s="19"/>
      <c r="CH163" s="19"/>
      <c r="CI163" s="19"/>
      <c r="CJ163" s="19"/>
      <c r="CK163" s="19"/>
      <c r="CL163" s="19"/>
      <c r="CM163" s="19"/>
      <c r="CN163" s="19"/>
      <c r="CO163" s="19"/>
      <c r="CP163" s="19"/>
      <c r="CQ163" s="19"/>
      <c r="CR163" s="19"/>
      <c r="CS163" s="19"/>
      <c r="CT163" s="19"/>
      <c r="CU163" s="19"/>
      <c r="CV163" s="19"/>
      <c r="CW163" s="19"/>
      <c r="CX163" s="19"/>
      <c r="CY163" s="19"/>
      <c r="CZ163" s="19"/>
      <c r="DA163" s="19"/>
      <c r="DB163" s="19"/>
      <c r="DC163" s="19"/>
      <c r="DD163" s="19"/>
      <c r="DE163" s="19"/>
      <c r="DF163" s="19"/>
      <c r="DG163" s="19"/>
    </row>
    <row r="164" spans="1:111" customFormat="1" x14ac:dyDescent="0.2">
      <c r="A164" s="19"/>
      <c r="B164" s="19"/>
      <c r="E164" s="19"/>
      <c r="F164" s="19"/>
      <c r="G164" s="19"/>
      <c r="H164" s="19"/>
      <c r="I164" s="19"/>
      <c r="J164" s="19"/>
      <c r="K164" s="4"/>
      <c r="L164" s="48"/>
      <c r="M164" s="4"/>
      <c r="N164" s="4"/>
      <c r="O164" s="4"/>
      <c r="P164" s="19"/>
      <c r="Q164" s="19"/>
      <c r="R164" s="19"/>
      <c r="S164" s="19"/>
      <c r="T164" s="20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4"/>
      <c r="AI164" s="46"/>
      <c r="AM164" s="19"/>
      <c r="AN164" s="19"/>
      <c r="AO164" s="19"/>
      <c r="AP164" s="19"/>
      <c r="AQ164" s="19"/>
      <c r="AR164" s="19"/>
      <c r="AS164" s="19"/>
      <c r="AT164" s="19"/>
      <c r="AU164" s="19"/>
      <c r="AV164" s="19"/>
      <c r="AW164" s="19"/>
      <c r="AX164" s="19"/>
      <c r="AY164" s="19"/>
      <c r="AZ164" s="19"/>
      <c r="BA164" s="19"/>
      <c r="BB164" s="19"/>
      <c r="BC164" s="19"/>
      <c r="BD164" s="19"/>
      <c r="BE164" s="19"/>
      <c r="BF164" s="19"/>
      <c r="BG164" s="19"/>
      <c r="BH164" s="19"/>
      <c r="BI164" s="19"/>
      <c r="BJ164" s="19"/>
      <c r="BK164" s="19"/>
      <c r="BL164" s="19"/>
      <c r="BM164" s="19"/>
      <c r="BN164" s="19"/>
      <c r="BO164" s="19"/>
      <c r="BP164" s="19"/>
      <c r="BQ164" s="19"/>
      <c r="BR164" s="19"/>
      <c r="BS164" s="19"/>
      <c r="BT164" s="19"/>
      <c r="BU164" s="19"/>
      <c r="BV164" s="19"/>
      <c r="BW164" s="19"/>
      <c r="BX164" s="19"/>
      <c r="BY164" s="19"/>
      <c r="BZ164" s="19"/>
      <c r="CA164" s="19"/>
      <c r="CB164" s="19"/>
      <c r="CC164" s="19"/>
      <c r="CD164" s="19"/>
      <c r="CE164" s="19"/>
      <c r="CF164" s="19"/>
      <c r="CG164" s="19"/>
      <c r="CH164" s="19"/>
      <c r="CI164" s="19"/>
      <c r="CJ164" s="19"/>
      <c r="CK164" s="19"/>
      <c r="CL164" s="19"/>
      <c r="CM164" s="19"/>
      <c r="CN164" s="19"/>
      <c r="CO164" s="19"/>
      <c r="CP164" s="19"/>
      <c r="CQ164" s="19"/>
      <c r="CR164" s="19"/>
      <c r="CS164" s="19"/>
      <c r="CT164" s="19"/>
      <c r="CU164" s="19"/>
      <c r="CV164" s="19"/>
      <c r="CW164" s="19"/>
      <c r="CX164" s="19"/>
      <c r="CY164" s="19"/>
      <c r="CZ164" s="19"/>
      <c r="DA164" s="19"/>
      <c r="DB164" s="19"/>
      <c r="DC164" s="19"/>
      <c r="DD164" s="19"/>
      <c r="DE164" s="19"/>
      <c r="DF164" s="19"/>
      <c r="DG164" s="19"/>
    </row>
    <row r="165" spans="1:111" customFormat="1" x14ac:dyDescent="0.2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4"/>
      <c r="L165" s="48"/>
      <c r="M165" s="4"/>
      <c r="N165" s="4"/>
      <c r="O165" s="4"/>
      <c r="P165" s="19"/>
      <c r="Q165" s="19"/>
      <c r="R165" s="19"/>
      <c r="S165" s="19"/>
      <c r="T165" s="20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4"/>
      <c r="AI165" s="46"/>
      <c r="AM165" s="19"/>
      <c r="AN165" s="19"/>
      <c r="AO165" s="19"/>
      <c r="AP165" s="19"/>
      <c r="AQ165" s="19"/>
      <c r="AR165" s="19"/>
      <c r="AS165" s="19"/>
      <c r="AT165" s="19"/>
      <c r="AU165" s="19"/>
      <c r="AV165" s="19"/>
      <c r="AW165" s="19"/>
      <c r="AX165" s="19"/>
      <c r="AY165" s="19"/>
      <c r="AZ165" s="19"/>
      <c r="BA165" s="19"/>
      <c r="BB165" s="19"/>
      <c r="BC165" s="19"/>
      <c r="BD165" s="19"/>
      <c r="BE165" s="19"/>
      <c r="BF165" s="19"/>
      <c r="BG165" s="19"/>
      <c r="BH165" s="19"/>
      <c r="BI165" s="19"/>
      <c r="BJ165" s="19"/>
      <c r="BK165" s="19"/>
      <c r="BL165" s="19"/>
      <c r="BM165" s="19"/>
      <c r="BN165" s="19"/>
      <c r="BO165" s="19"/>
      <c r="BP165" s="19"/>
      <c r="BQ165" s="19"/>
      <c r="BR165" s="19"/>
      <c r="BS165" s="19"/>
      <c r="BT165" s="19"/>
      <c r="BU165" s="19"/>
      <c r="BV165" s="19"/>
      <c r="BW165" s="19"/>
      <c r="BX165" s="19"/>
      <c r="BY165" s="19"/>
      <c r="BZ165" s="19"/>
      <c r="CA165" s="19"/>
      <c r="CB165" s="19"/>
      <c r="CC165" s="19"/>
      <c r="CD165" s="19"/>
      <c r="CE165" s="19"/>
      <c r="CF165" s="19"/>
      <c r="CG165" s="19"/>
      <c r="CH165" s="19"/>
      <c r="CI165" s="19"/>
      <c r="CJ165" s="19"/>
      <c r="CK165" s="19"/>
      <c r="CL165" s="19"/>
      <c r="CM165" s="19"/>
      <c r="CN165" s="19"/>
      <c r="CO165" s="19"/>
      <c r="CP165" s="19"/>
      <c r="CQ165" s="19"/>
      <c r="CR165" s="19"/>
      <c r="CS165" s="19"/>
      <c r="CT165" s="19"/>
      <c r="CU165" s="19"/>
      <c r="CV165" s="19"/>
      <c r="CW165" s="19"/>
      <c r="CX165" s="19"/>
      <c r="CY165" s="19"/>
      <c r="CZ165" s="19"/>
      <c r="DA165" s="19"/>
      <c r="DB165" s="19"/>
      <c r="DC165" s="19"/>
      <c r="DD165" s="19"/>
      <c r="DE165" s="19"/>
      <c r="DF165" s="19"/>
      <c r="DG165" s="19"/>
    </row>
    <row r="166" spans="1:111" customFormat="1" x14ac:dyDescent="0.2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4"/>
      <c r="L166" s="48"/>
      <c r="M166" s="4"/>
      <c r="N166" s="4"/>
      <c r="O166" s="4"/>
      <c r="P166" s="19"/>
      <c r="Q166" s="19"/>
      <c r="R166" s="19"/>
      <c r="S166" s="19"/>
      <c r="T166" s="20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4"/>
      <c r="AI166" s="46"/>
      <c r="AM166" s="19"/>
      <c r="AN166" s="19"/>
      <c r="AO166" s="19"/>
      <c r="AP166" s="19"/>
      <c r="AQ166" s="19"/>
      <c r="AR166" s="19"/>
      <c r="AS166" s="19"/>
      <c r="AT166" s="19"/>
      <c r="AU166" s="19"/>
      <c r="AV166" s="19"/>
      <c r="AW166" s="19"/>
      <c r="AX166" s="19"/>
      <c r="AY166" s="19"/>
      <c r="AZ166" s="19"/>
      <c r="BA166" s="19"/>
      <c r="BB166" s="19"/>
      <c r="BC166" s="19"/>
      <c r="BD166" s="19"/>
      <c r="BE166" s="19"/>
      <c r="BF166" s="19"/>
      <c r="BG166" s="19"/>
      <c r="BH166" s="19"/>
      <c r="BI166" s="19"/>
      <c r="BJ166" s="19"/>
      <c r="BK166" s="19"/>
      <c r="BL166" s="19"/>
      <c r="BM166" s="19"/>
      <c r="BN166" s="19"/>
      <c r="BO166" s="19"/>
      <c r="BP166" s="19"/>
      <c r="BQ166" s="19"/>
      <c r="BR166" s="19"/>
      <c r="BS166" s="19"/>
      <c r="BT166" s="19"/>
      <c r="BU166" s="19"/>
      <c r="BV166" s="19"/>
      <c r="BW166" s="19"/>
      <c r="BX166" s="19"/>
      <c r="BY166" s="19"/>
      <c r="BZ166" s="19"/>
      <c r="CA166" s="19"/>
      <c r="CB166" s="19"/>
      <c r="CC166" s="19"/>
      <c r="CD166" s="19"/>
      <c r="CE166" s="19"/>
      <c r="CF166" s="19"/>
      <c r="CG166" s="19"/>
      <c r="CH166" s="19"/>
      <c r="CI166" s="19"/>
      <c r="CJ166" s="19"/>
      <c r="CK166" s="19"/>
      <c r="CL166" s="19"/>
      <c r="CM166" s="19"/>
      <c r="CN166" s="19"/>
      <c r="CO166" s="19"/>
      <c r="CP166" s="19"/>
      <c r="CQ166" s="19"/>
      <c r="CR166" s="19"/>
      <c r="CS166" s="19"/>
      <c r="CT166" s="19"/>
      <c r="CU166" s="19"/>
      <c r="CV166" s="19"/>
      <c r="CW166" s="19"/>
      <c r="CX166" s="19"/>
      <c r="CY166" s="19"/>
      <c r="CZ166" s="19"/>
      <c r="DA166" s="19"/>
      <c r="DB166" s="19"/>
      <c r="DC166" s="19"/>
      <c r="DD166" s="19"/>
      <c r="DE166" s="19"/>
      <c r="DF166" s="19"/>
      <c r="DG166" s="19"/>
    </row>
    <row r="167" spans="1:111" customFormat="1" x14ac:dyDescent="0.2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47"/>
      <c r="L167" s="48"/>
      <c r="M167" s="4"/>
      <c r="N167" s="4"/>
      <c r="O167" s="16"/>
      <c r="P167" s="19"/>
      <c r="Q167" s="19"/>
      <c r="R167" s="19"/>
      <c r="S167" s="19"/>
      <c r="T167" s="20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4"/>
      <c r="AI167" s="46"/>
      <c r="AM167" s="19"/>
      <c r="AN167" s="19"/>
      <c r="AO167" s="19"/>
      <c r="AP167" s="19"/>
      <c r="AQ167" s="19"/>
      <c r="AR167" s="19"/>
      <c r="AS167" s="19"/>
      <c r="AT167" s="19"/>
      <c r="AU167" s="19"/>
      <c r="AV167" s="19"/>
      <c r="AW167" s="19"/>
      <c r="AX167" s="19"/>
      <c r="AY167" s="19"/>
      <c r="AZ167" s="19"/>
      <c r="BA167" s="19"/>
      <c r="BB167" s="19"/>
      <c r="BC167" s="19"/>
      <c r="BD167" s="19"/>
      <c r="BE167" s="19"/>
      <c r="BF167" s="19"/>
      <c r="BG167" s="19"/>
      <c r="BH167" s="19"/>
      <c r="BI167" s="19"/>
      <c r="BJ167" s="19"/>
      <c r="BK167" s="19"/>
      <c r="BL167" s="19"/>
      <c r="BM167" s="19"/>
      <c r="BN167" s="19"/>
      <c r="BO167" s="19"/>
      <c r="BP167" s="19"/>
      <c r="BQ167" s="19"/>
      <c r="BR167" s="19"/>
      <c r="BS167" s="19"/>
      <c r="BT167" s="19"/>
      <c r="BU167" s="19"/>
      <c r="BV167" s="19"/>
      <c r="BW167" s="19"/>
      <c r="BX167" s="19"/>
      <c r="BY167" s="19"/>
      <c r="BZ167" s="19"/>
      <c r="CA167" s="19"/>
      <c r="CB167" s="19"/>
      <c r="CC167" s="19"/>
      <c r="CD167" s="19"/>
      <c r="CE167" s="19"/>
      <c r="CF167" s="19"/>
      <c r="CG167" s="19"/>
      <c r="CH167" s="19"/>
      <c r="CI167" s="19"/>
      <c r="CJ167" s="19"/>
      <c r="CK167" s="19"/>
      <c r="CL167" s="19"/>
      <c r="CM167" s="19"/>
      <c r="CN167" s="19"/>
      <c r="CO167" s="19"/>
      <c r="CP167" s="19"/>
      <c r="CQ167" s="19"/>
      <c r="CR167" s="19"/>
      <c r="CS167" s="19"/>
      <c r="CT167" s="19"/>
      <c r="CU167" s="19"/>
      <c r="CV167" s="19"/>
      <c r="CW167" s="19"/>
      <c r="CX167" s="19"/>
      <c r="CY167" s="19"/>
      <c r="CZ167" s="19"/>
      <c r="DA167" s="19"/>
      <c r="DB167" s="19"/>
      <c r="DC167" s="19"/>
      <c r="DD167" s="19"/>
      <c r="DE167" s="19"/>
      <c r="DF167" s="19"/>
      <c r="DG167" s="19"/>
    </row>
    <row r="168" spans="1:111" customFormat="1" x14ac:dyDescent="0.2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47"/>
      <c r="L168" s="48"/>
      <c r="M168" s="4"/>
      <c r="N168" s="4"/>
      <c r="O168" s="16"/>
      <c r="P168" s="19"/>
      <c r="Q168" s="19"/>
      <c r="R168" s="19"/>
      <c r="S168" s="19"/>
      <c r="T168" s="20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4"/>
      <c r="AI168" s="46"/>
      <c r="AM168" s="19"/>
      <c r="AN168" s="19"/>
      <c r="AO168" s="19"/>
      <c r="AP168" s="19"/>
      <c r="AQ168" s="19"/>
      <c r="AR168" s="19"/>
      <c r="AS168" s="19"/>
      <c r="AT168" s="19"/>
      <c r="AU168" s="19"/>
      <c r="AV168" s="19"/>
      <c r="AW168" s="19"/>
      <c r="AX168" s="19"/>
      <c r="AY168" s="19"/>
      <c r="AZ168" s="19"/>
      <c r="BA168" s="19"/>
      <c r="BB168" s="19"/>
      <c r="BC168" s="19"/>
      <c r="BD168" s="19"/>
      <c r="BE168" s="19"/>
      <c r="BF168" s="19"/>
      <c r="BG168" s="19"/>
      <c r="BH168" s="19"/>
      <c r="BI168" s="19"/>
      <c r="BJ168" s="19"/>
      <c r="BK168" s="19"/>
      <c r="BL168" s="19"/>
      <c r="BM168" s="19"/>
      <c r="BN168" s="19"/>
      <c r="BO168" s="19"/>
      <c r="BP168" s="19"/>
      <c r="BQ168" s="19"/>
      <c r="BR168" s="19"/>
      <c r="BS168" s="19"/>
      <c r="BT168" s="19"/>
      <c r="BU168" s="19"/>
      <c r="BV168" s="19"/>
      <c r="BW168" s="19"/>
      <c r="BX168" s="19"/>
      <c r="BY168" s="19"/>
      <c r="BZ168" s="19"/>
      <c r="CA168" s="19"/>
      <c r="CB168" s="19"/>
      <c r="CC168" s="19"/>
      <c r="CD168" s="19"/>
      <c r="CE168" s="19"/>
      <c r="CF168" s="19"/>
      <c r="CG168" s="19"/>
      <c r="CH168" s="19"/>
      <c r="CI168" s="19"/>
      <c r="CJ168" s="19"/>
      <c r="CK168" s="19"/>
      <c r="CL168" s="19"/>
      <c r="CM168" s="19"/>
      <c r="CN168" s="19"/>
      <c r="CO168" s="19"/>
      <c r="CP168" s="19"/>
      <c r="CQ168" s="19"/>
      <c r="CR168" s="19"/>
      <c r="CS168" s="19"/>
      <c r="CT168" s="19"/>
      <c r="CU168" s="19"/>
      <c r="CV168" s="19"/>
      <c r="CW168" s="19"/>
      <c r="CX168" s="19"/>
      <c r="CY168" s="19"/>
      <c r="CZ168" s="19"/>
      <c r="DA168" s="19"/>
      <c r="DB168" s="19"/>
      <c r="DC168" s="19"/>
      <c r="DD168" s="19"/>
      <c r="DE168" s="19"/>
      <c r="DF168" s="19"/>
      <c r="DG168" s="19"/>
    </row>
    <row r="169" spans="1:111" customFormat="1" x14ac:dyDescent="0.2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4"/>
      <c r="L169" s="48"/>
      <c r="M169" s="4"/>
      <c r="N169" s="4"/>
      <c r="O169" s="16"/>
      <c r="P169" s="19"/>
      <c r="Q169" s="19"/>
      <c r="R169" s="19"/>
      <c r="S169" s="19"/>
      <c r="T169" s="20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4"/>
      <c r="AI169" s="46"/>
      <c r="AM169" s="19"/>
      <c r="AN169" s="19"/>
      <c r="AO169" s="19"/>
      <c r="AP169" s="19"/>
      <c r="AQ169" s="19"/>
      <c r="AR169" s="19"/>
      <c r="AS169" s="19"/>
      <c r="AT169" s="19"/>
      <c r="AU169" s="19"/>
      <c r="AV169" s="19"/>
      <c r="AW169" s="19"/>
      <c r="AX169" s="19"/>
      <c r="AY169" s="19"/>
      <c r="AZ169" s="19"/>
      <c r="BA169" s="19"/>
      <c r="BB169" s="19"/>
      <c r="BC169" s="19"/>
      <c r="BD169" s="19"/>
      <c r="BE169" s="19"/>
      <c r="BF169" s="19"/>
      <c r="BG169" s="19"/>
      <c r="BH169" s="19"/>
      <c r="BI169" s="19"/>
      <c r="BJ169" s="19"/>
      <c r="BK169" s="19"/>
      <c r="BL169" s="19"/>
      <c r="BM169" s="19"/>
      <c r="BN169" s="19"/>
      <c r="BO169" s="19"/>
      <c r="BP169" s="19"/>
      <c r="BQ169" s="19"/>
      <c r="BR169" s="19"/>
      <c r="BS169" s="19"/>
      <c r="BT169" s="19"/>
      <c r="BU169" s="19"/>
      <c r="BV169" s="19"/>
      <c r="BW169" s="19"/>
      <c r="BX169" s="19"/>
      <c r="BY169" s="19"/>
      <c r="BZ169" s="19"/>
      <c r="CA169" s="19"/>
      <c r="CB169" s="19"/>
      <c r="CC169" s="19"/>
      <c r="CD169" s="19"/>
      <c r="CE169" s="19"/>
      <c r="CF169" s="19"/>
      <c r="CG169" s="19"/>
      <c r="CH169" s="19"/>
      <c r="CI169" s="19"/>
      <c r="CJ169" s="19"/>
      <c r="CK169" s="19"/>
      <c r="CL169" s="19"/>
      <c r="CM169" s="19"/>
      <c r="CN169" s="19"/>
      <c r="CO169" s="19"/>
      <c r="CP169" s="19"/>
      <c r="CQ169" s="19"/>
      <c r="CR169" s="19"/>
      <c r="CS169" s="19"/>
      <c r="CT169" s="19"/>
      <c r="CU169" s="19"/>
      <c r="CV169" s="19"/>
      <c r="CW169" s="19"/>
      <c r="CX169" s="19"/>
      <c r="CY169" s="19"/>
      <c r="CZ169" s="19"/>
      <c r="DA169" s="19"/>
      <c r="DB169" s="19"/>
      <c r="DC169" s="19"/>
      <c r="DD169" s="19"/>
      <c r="DE169" s="19"/>
      <c r="DF169" s="19"/>
      <c r="DG169" s="19"/>
    </row>
    <row r="170" spans="1:111" customFormat="1" x14ac:dyDescent="0.2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47"/>
      <c r="L170" s="48"/>
      <c r="M170" s="4"/>
      <c r="N170" s="4"/>
      <c r="O170" s="16"/>
      <c r="P170" s="19"/>
      <c r="Q170" s="19"/>
      <c r="R170" s="19"/>
      <c r="S170" s="19"/>
      <c r="T170" s="20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4"/>
      <c r="AI170" s="46"/>
      <c r="AM170" s="19"/>
      <c r="AN170" s="19"/>
      <c r="AO170" s="19"/>
      <c r="AP170" s="19"/>
      <c r="AQ170" s="19"/>
      <c r="AR170" s="19"/>
      <c r="AS170" s="19"/>
      <c r="AT170" s="19"/>
      <c r="AU170" s="19"/>
      <c r="AV170" s="19"/>
      <c r="AW170" s="19"/>
      <c r="AX170" s="19"/>
      <c r="AY170" s="19"/>
      <c r="AZ170" s="19"/>
      <c r="BA170" s="19"/>
      <c r="BB170" s="19"/>
      <c r="BC170" s="19"/>
      <c r="BD170" s="19"/>
      <c r="BE170" s="19"/>
      <c r="BF170" s="19"/>
      <c r="BG170" s="19"/>
      <c r="BH170" s="19"/>
      <c r="BI170" s="19"/>
      <c r="BJ170" s="19"/>
      <c r="BK170" s="19"/>
      <c r="BL170" s="19"/>
      <c r="BM170" s="19"/>
      <c r="BN170" s="19"/>
      <c r="BO170" s="19"/>
      <c r="BP170" s="19"/>
      <c r="BQ170" s="19"/>
      <c r="BR170" s="19"/>
      <c r="BS170" s="19"/>
      <c r="BT170" s="19"/>
      <c r="BU170" s="19"/>
      <c r="BV170" s="19"/>
      <c r="BW170" s="19"/>
      <c r="BX170" s="19"/>
      <c r="BY170" s="19"/>
      <c r="BZ170" s="19"/>
      <c r="CA170" s="19"/>
      <c r="CB170" s="19"/>
      <c r="CC170" s="19"/>
      <c r="CD170" s="19"/>
      <c r="CE170" s="19"/>
      <c r="CF170" s="19"/>
      <c r="CG170" s="19"/>
      <c r="CH170" s="19"/>
      <c r="CI170" s="19"/>
      <c r="CJ170" s="19"/>
      <c r="CK170" s="19"/>
      <c r="CL170" s="19"/>
      <c r="CM170" s="19"/>
      <c r="CN170" s="19"/>
      <c r="CO170" s="19"/>
      <c r="CP170" s="19"/>
      <c r="CQ170" s="19"/>
      <c r="CR170" s="19"/>
      <c r="CS170" s="19"/>
      <c r="CT170" s="19"/>
      <c r="CU170" s="19"/>
      <c r="CV170" s="19"/>
      <c r="CW170" s="19"/>
      <c r="CX170" s="19"/>
      <c r="CY170" s="19"/>
      <c r="CZ170" s="19"/>
      <c r="DA170" s="19"/>
      <c r="DB170" s="19"/>
      <c r="DC170" s="19"/>
      <c r="DD170" s="19"/>
      <c r="DE170" s="19"/>
      <c r="DF170" s="19"/>
      <c r="DG170" s="19"/>
    </row>
    <row r="171" spans="1:111" customFormat="1" x14ac:dyDescent="0.2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47"/>
      <c r="L171" s="48"/>
      <c r="M171" s="4"/>
      <c r="N171" s="4"/>
      <c r="O171" s="16"/>
      <c r="P171" s="19"/>
      <c r="Q171" s="19"/>
      <c r="R171" s="19"/>
      <c r="S171" s="19"/>
      <c r="T171" s="20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4"/>
      <c r="AI171" s="46"/>
      <c r="AM171" s="19"/>
      <c r="AN171" s="19"/>
      <c r="AO171" s="19"/>
      <c r="AP171" s="19"/>
      <c r="AQ171" s="19"/>
      <c r="AR171" s="19"/>
      <c r="AS171" s="19"/>
      <c r="AT171" s="19"/>
      <c r="AU171" s="19"/>
      <c r="AV171" s="19"/>
      <c r="AW171" s="19"/>
      <c r="AX171" s="19"/>
      <c r="AY171" s="19"/>
      <c r="AZ171" s="19"/>
      <c r="BA171" s="19"/>
      <c r="BB171" s="19"/>
      <c r="BC171" s="19"/>
      <c r="BD171" s="19"/>
      <c r="BE171" s="19"/>
      <c r="BF171" s="19"/>
      <c r="BG171" s="19"/>
      <c r="BH171" s="19"/>
      <c r="BI171" s="19"/>
      <c r="BJ171" s="19"/>
      <c r="BK171" s="19"/>
      <c r="BL171" s="19"/>
      <c r="BM171" s="19"/>
      <c r="BN171" s="19"/>
      <c r="BO171" s="19"/>
      <c r="BP171" s="19"/>
      <c r="BQ171" s="19"/>
      <c r="BR171" s="19"/>
      <c r="BS171" s="19"/>
      <c r="BT171" s="19"/>
      <c r="BU171" s="19"/>
      <c r="BV171" s="19"/>
      <c r="BW171" s="19"/>
      <c r="BX171" s="19"/>
      <c r="BY171" s="19"/>
      <c r="BZ171" s="19"/>
      <c r="CA171" s="19"/>
      <c r="CB171" s="19"/>
      <c r="CC171" s="19"/>
      <c r="CD171" s="19"/>
      <c r="CE171" s="19"/>
      <c r="CF171" s="19"/>
      <c r="CG171" s="19"/>
      <c r="CH171" s="19"/>
      <c r="CI171" s="19"/>
      <c r="CJ171" s="19"/>
      <c r="CK171" s="19"/>
      <c r="CL171" s="19"/>
      <c r="CM171" s="19"/>
      <c r="CN171" s="19"/>
      <c r="CO171" s="19"/>
      <c r="CP171" s="19"/>
      <c r="CQ171" s="19"/>
      <c r="CR171" s="19"/>
      <c r="CS171" s="19"/>
      <c r="CT171" s="19"/>
      <c r="CU171" s="19"/>
      <c r="CV171" s="19"/>
      <c r="CW171" s="19"/>
      <c r="CX171" s="19"/>
      <c r="CY171" s="19"/>
      <c r="CZ171" s="19"/>
      <c r="DA171" s="19"/>
      <c r="DB171" s="19"/>
      <c r="DC171" s="19"/>
      <c r="DD171" s="19"/>
      <c r="DE171" s="19"/>
      <c r="DF171" s="19"/>
      <c r="DG171" s="19"/>
    </row>
    <row r="172" spans="1:111" customFormat="1" x14ac:dyDescent="0.2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47"/>
      <c r="L172" s="48"/>
      <c r="M172" s="4"/>
      <c r="N172" s="4"/>
      <c r="O172" s="16"/>
      <c r="P172" s="19"/>
      <c r="Q172" s="19"/>
      <c r="R172" s="19"/>
      <c r="S172" s="19"/>
      <c r="T172" s="20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4"/>
      <c r="AI172" s="46"/>
      <c r="AM172" s="19"/>
      <c r="AN172" s="19"/>
      <c r="AO172" s="19"/>
      <c r="AP172" s="19"/>
      <c r="AQ172" s="19"/>
      <c r="AR172" s="19"/>
      <c r="AS172" s="19"/>
      <c r="AT172" s="19"/>
      <c r="AU172" s="19"/>
      <c r="AV172" s="19"/>
      <c r="AW172" s="19"/>
      <c r="AX172" s="19"/>
      <c r="AY172" s="19"/>
      <c r="AZ172" s="19"/>
      <c r="BA172" s="19"/>
      <c r="BB172" s="19"/>
      <c r="BC172" s="19"/>
      <c r="BD172" s="19"/>
      <c r="BE172" s="19"/>
      <c r="BF172" s="19"/>
      <c r="BG172" s="19"/>
      <c r="BH172" s="19"/>
      <c r="BI172" s="19"/>
      <c r="BJ172" s="19"/>
      <c r="BK172" s="19"/>
      <c r="BL172" s="19"/>
      <c r="BM172" s="19"/>
      <c r="BN172" s="19"/>
      <c r="BO172" s="19"/>
      <c r="BP172" s="19"/>
      <c r="BQ172" s="19"/>
      <c r="BR172" s="19"/>
      <c r="BS172" s="19"/>
      <c r="BT172" s="19"/>
      <c r="BU172" s="19"/>
      <c r="BV172" s="19"/>
      <c r="BW172" s="19"/>
      <c r="BX172" s="19"/>
      <c r="BY172" s="19"/>
      <c r="BZ172" s="19"/>
      <c r="CA172" s="19"/>
      <c r="CB172" s="19"/>
      <c r="CC172" s="19"/>
      <c r="CD172" s="19"/>
      <c r="CE172" s="19"/>
      <c r="CF172" s="19"/>
      <c r="CG172" s="19"/>
      <c r="CH172" s="19"/>
      <c r="CI172" s="19"/>
      <c r="CJ172" s="19"/>
      <c r="CK172" s="19"/>
      <c r="CL172" s="19"/>
      <c r="CM172" s="19"/>
      <c r="CN172" s="19"/>
      <c r="CO172" s="19"/>
      <c r="CP172" s="19"/>
      <c r="CQ172" s="19"/>
      <c r="CR172" s="19"/>
      <c r="CS172" s="19"/>
      <c r="CT172" s="19"/>
      <c r="CU172" s="19"/>
      <c r="CV172" s="19"/>
      <c r="CW172" s="19"/>
      <c r="CX172" s="19"/>
      <c r="CY172" s="19"/>
      <c r="CZ172" s="19"/>
      <c r="DA172" s="19"/>
      <c r="DB172" s="19"/>
      <c r="DC172" s="19"/>
      <c r="DD172" s="19"/>
      <c r="DE172" s="19"/>
      <c r="DF172" s="19"/>
      <c r="DG172" s="19"/>
    </row>
    <row r="173" spans="1:111" customFormat="1" x14ac:dyDescent="0.2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47"/>
      <c r="L173" s="48"/>
      <c r="M173" s="4"/>
      <c r="N173" s="4"/>
      <c r="O173" s="16"/>
      <c r="P173" s="19"/>
      <c r="Q173" s="19"/>
      <c r="R173" s="19"/>
      <c r="S173" s="19"/>
      <c r="T173" s="20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4"/>
      <c r="AI173" s="46"/>
      <c r="AM173" s="19"/>
      <c r="AN173" s="19"/>
      <c r="AO173" s="19"/>
      <c r="AP173" s="19"/>
      <c r="AQ173" s="19"/>
      <c r="AR173" s="19"/>
      <c r="AS173" s="19"/>
      <c r="AT173" s="19"/>
      <c r="AU173" s="19"/>
      <c r="AV173" s="19"/>
      <c r="AW173" s="19"/>
      <c r="AX173" s="19"/>
      <c r="AY173" s="19"/>
      <c r="AZ173" s="19"/>
      <c r="BA173" s="19"/>
      <c r="BB173" s="19"/>
      <c r="BC173" s="19"/>
      <c r="BD173" s="19"/>
      <c r="BE173" s="19"/>
      <c r="BF173" s="19"/>
      <c r="BG173" s="19"/>
      <c r="BH173" s="19"/>
      <c r="BI173" s="19"/>
      <c r="BJ173" s="19"/>
      <c r="BK173" s="19"/>
      <c r="BL173" s="19"/>
      <c r="BM173" s="19"/>
      <c r="BN173" s="19"/>
      <c r="BO173" s="19"/>
      <c r="BP173" s="19"/>
      <c r="BQ173" s="19"/>
      <c r="BR173" s="19"/>
      <c r="BS173" s="19"/>
      <c r="BT173" s="19"/>
      <c r="BU173" s="19"/>
      <c r="BV173" s="19"/>
      <c r="BW173" s="19"/>
      <c r="BX173" s="19"/>
      <c r="BY173" s="19"/>
      <c r="BZ173" s="19"/>
      <c r="CA173" s="19"/>
      <c r="CB173" s="19"/>
      <c r="CC173" s="19"/>
      <c r="CD173" s="19"/>
      <c r="CE173" s="19"/>
      <c r="CF173" s="19"/>
      <c r="CG173" s="19"/>
      <c r="CH173" s="19"/>
      <c r="CI173" s="19"/>
      <c r="CJ173" s="19"/>
      <c r="CK173" s="19"/>
      <c r="CL173" s="19"/>
      <c r="CM173" s="19"/>
      <c r="CN173" s="19"/>
      <c r="CO173" s="19"/>
      <c r="CP173" s="19"/>
      <c r="CQ173" s="19"/>
      <c r="CR173" s="19"/>
      <c r="CS173" s="19"/>
      <c r="CT173" s="19"/>
      <c r="CU173" s="19"/>
      <c r="CV173" s="19"/>
      <c r="CW173" s="19"/>
      <c r="CX173" s="19"/>
      <c r="CY173" s="19"/>
      <c r="CZ173" s="19"/>
      <c r="DA173" s="19"/>
      <c r="DB173" s="19"/>
      <c r="DC173" s="19"/>
      <c r="DD173" s="19"/>
      <c r="DE173" s="19"/>
      <c r="DF173" s="19"/>
      <c r="DG173" s="19"/>
    </row>
    <row r="174" spans="1:111" customFormat="1" x14ac:dyDescent="0.2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47"/>
      <c r="L174" s="48"/>
      <c r="M174" s="4"/>
      <c r="N174" s="4"/>
      <c r="O174" s="16"/>
      <c r="P174" s="19"/>
      <c r="Q174" s="19"/>
      <c r="R174" s="19"/>
      <c r="S174" s="19"/>
      <c r="T174" s="20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4"/>
      <c r="AI174" s="46"/>
      <c r="AM174" s="19"/>
      <c r="AN174" s="19"/>
      <c r="AO174" s="19"/>
      <c r="AP174" s="19"/>
      <c r="AQ174" s="19"/>
      <c r="AR174" s="19"/>
      <c r="AS174" s="19"/>
      <c r="AT174" s="19"/>
      <c r="AU174" s="19"/>
      <c r="AV174" s="19"/>
      <c r="AW174" s="19"/>
      <c r="AX174" s="19"/>
      <c r="AY174" s="19"/>
      <c r="AZ174" s="19"/>
      <c r="BA174" s="19"/>
      <c r="BB174" s="19"/>
      <c r="BC174" s="19"/>
      <c r="BD174" s="19"/>
      <c r="BE174" s="19"/>
      <c r="BF174" s="19"/>
      <c r="BG174" s="19"/>
      <c r="BH174" s="19"/>
      <c r="BI174" s="19"/>
      <c r="BJ174" s="19"/>
      <c r="BK174" s="19"/>
      <c r="BL174" s="19"/>
      <c r="BM174" s="19"/>
      <c r="BN174" s="19"/>
      <c r="BO174" s="19"/>
      <c r="BP174" s="19"/>
      <c r="BQ174" s="19"/>
      <c r="BR174" s="19"/>
      <c r="BS174" s="19"/>
      <c r="BT174" s="19"/>
      <c r="BU174" s="19"/>
      <c r="BV174" s="19"/>
      <c r="BW174" s="19"/>
      <c r="BX174" s="19"/>
      <c r="BY174" s="19"/>
      <c r="BZ174" s="19"/>
      <c r="CA174" s="19"/>
      <c r="CB174" s="19"/>
      <c r="CC174" s="19"/>
      <c r="CD174" s="19"/>
      <c r="CE174" s="19"/>
      <c r="CF174" s="19"/>
      <c r="CG174" s="19"/>
      <c r="CH174" s="19"/>
      <c r="CI174" s="19"/>
      <c r="CJ174" s="19"/>
      <c r="CK174" s="19"/>
      <c r="CL174" s="19"/>
      <c r="CM174" s="19"/>
      <c r="CN174" s="19"/>
      <c r="CO174" s="19"/>
      <c r="CP174" s="19"/>
      <c r="CQ174" s="19"/>
      <c r="CR174" s="19"/>
      <c r="CS174" s="19"/>
      <c r="CT174" s="19"/>
      <c r="CU174" s="19"/>
      <c r="CV174" s="19"/>
      <c r="CW174" s="19"/>
      <c r="CX174" s="19"/>
      <c r="CY174" s="19"/>
      <c r="CZ174" s="19"/>
      <c r="DA174" s="19"/>
      <c r="DB174" s="19"/>
      <c r="DC174" s="19"/>
      <c r="DD174" s="19"/>
      <c r="DE174" s="19"/>
      <c r="DF174" s="19"/>
      <c r="DG174" s="19"/>
    </row>
    <row r="175" spans="1:111" customFormat="1" x14ac:dyDescent="0.2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47"/>
      <c r="L175" s="48"/>
      <c r="M175" s="4"/>
      <c r="N175" s="4"/>
      <c r="O175" s="16"/>
      <c r="P175" s="19"/>
      <c r="Q175" s="19"/>
      <c r="R175" s="19"/>
      <c r="S175" s="19"/>
      <c r="T175" s="20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4"/>
      <c r="AI175" s="46"/>
      <c r="AM175" s="19"/>
      <c r="AN175" s="19"/>
      <c r="AO175" s="19"/>
      <c r="AP175" s="19"/>
      <c r="AQ175" s="19"/>
      <c r="AR175" s="19"/>
      <c r="AS175" s="19"/>
      <c r="AT175" s="19"/>
      <c r="AU175" s="19"/>
      <c r="AV175" s="19"/>
      <c r="AW175" s="19"/>
      <c r="AX175" s="19"/>
      <c r="AY175" s="19"/>
      <c r="AZ175" s="19"/>
      <c r="BA175" s="19"/>
      <c r="BB175" s="19"/>
      <c r="BC175" s="19"/>
      <c r="BD175" s="19"/>
      <c r="BE175" s="19"/>
      <c r="BF175" s="19"/>
      <c r="BG175" s="19"/>
      <c r="BH175" s="19"/>
      <c r="BI175" s="19"/>
      <c r="BJ175" s="19"/>
      <c r="BK175" s="19"/>
      <c r="BL175" s="19"/>
      <c r="BM175" s="19"/>
      <c r="BN175" s="19"/>
      <c r="BO175" s="19"/>
      <c r="BP175" s="19"/>
      <c r="BQ175" s="19"/>
      <c r="BR175" s="19"/>
      <c r="BS175" s="19"/>
      <c r="BT175" s="19"/>
      <c r="BU175" s="19"/>
      <c r="BV175" s="19"/>
      <c r="BW175" s="19"/>
      <c r="BX175" s="19"/>
      <c r="BY175" s="19"/>
      <c r="BZ175" s="19"/>
      <c r="CA175" s="19"/>
      <c r="CB175" s="19"/>
      <c r="CC175" s="19"/>
      <c r="CD175" s="19"/>
      <c r="CE175" s="19"/>
      <c r="CF175" s="19"/>
      <c r="CG175" s="19"/>
      <c r="CH175" s="19"/>
      <c r="CI175" s="19"/>
      <c r="CJ175" s="19"/>
      <c r="CK175" s="19"/>
      <c r="CL175" s="19"/>
      <c r="CM175" s="19"/>
      <c r="CN175" s="19"/>
      <c r="CO175" s="19"/>
      <c r="CP175" s="19"/>
      <c r="CQ175" s="19"/>
      <c r="CR175" s="19"/>
      <c r="CS175" s="19"/>
      <c r="CT175" s="19"/>
      <c r="CU175" s="19"/>
      <c r="CV175" s="19"/>
      <c r="CW175" s="19"/>
      <c r="CX175" s="19"/>
      <c r="CY175" s="19"/>
      <c r="CZ175" s="19"/>
      <c r="DA175" s="19"/>
      <c r="DB175" s="19"/>
      <c r="DC175" s="19"/>
      <c r="DD175" s="19"/>
      <c r="DE175" s="19"/>
      <c r="DF175" s="19"/>
      <c r="DG175" s="19"/>
    </row>
    <row r="176" spans="1:111" customFormat="1" x14ac:dyDescent="0.2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47"/>
      <c r="L176" s="48"/>
      <c r="M176" s="4"/>
      <c r="N176" s="4"/>
      <c r="O176" s="16"/>
      <c r="P176" s="19"/>
      <c r="Q176" s="19"/>
      <c r="R176" s="19"/>
      <c r="S176" s="19"/>
      <c r="T176" s="20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4"/>
      <c r="AI176" s="46"/>
      <c r="AM176" s="19"/>
      <c r="AN176" s="19"/>
      <c r="AO176" s="19"/>
      <c r="AP176" s="19"/>
      <c r="AQ176" s="19"/>
      <c r="AR176" s="19"/>
      <c r="AS176" s="19"/>
      <c r="AT176" s="19"/>
      <c r="AU176" s="19"/>
      <c r="AV176" s="19"/>
      <c r="AW176" s="19"/>
      <c r="AX176" s="19"/>
      <c r="AY176" s="19"/>
      <c r="AZ176" s="19"/>
      <c r="BA176" s="19"/>
      <c r="BB176" s="19"/>
      <c r="BC176" s="19"/>
      <c r="BD176" s="19"/>
      <c r="BE176" s="19"/>
      <c r="BF176" s="19"/>
      <c r="BG176" s="19"/>
      <c r="BH176" s="19"/>
      <c r="BI176" s="19"/>
      <c r="BJ176" s="19"/>
      <c r="BK176" s="19"/>
      <c r="BL176" s="19"/>
      <c r="BM176" s="19"/>
      <c r="BN176" s="19"/>
      <c r="BO176" s="19"/>
      <c r="BP176" s="19"/>
      <c r="BQ176" s="19"/>
      <c r="BR176" s="19"/>
      <c r="BS176" s="19"/>
      <c r="BT176" s="19"/>
      <c r="BU176" s="19"/>
      <c r="BV176" s="19"/>
      <c r="BW176" s="19"/>
      <c r="BX176" s="19"/>
      <c r="BY176" s="19"/>
      <c r="BZ176" s="19"/>
      <c r="CA176" s="19"/>
      <c r="CB176" s="19"/>
      <c r="CC176" s="19"/>
      <c r="CD176" s="19"/>
      <c r="CE176" s="19"/>
      <c r="CF176" s="19"/>
      <c r="CG176" s="19"/>
      <c r="CH176" s="19"/>
      <c r="CI176" s="19"/>
      <c r="CJ176" s="19"/>
      <c r="CK176" s="19"/>
      <c r="CL176" s="19"/>
      <c r="CM176" s="19"/>
      <c r="CN176" s="19"/>
      <c r="CO176" s="19"/>
      <c r="CP176" s="19"/>
      <c r="CQ176" s="19"/>
      <c r="CR176" s="19"/>
      <c r="CS176" s="19"/>
      <c r="CT176" s="19"/>
      <c r="CU176" s="19"/>
      <c r="CV176" s="19"/>
      <c r="CW176" s="19"/>
      <c r="CX176" s="19"/>
      <c r="CY176" s="19"/>
      <c r="CZ176" s="19"/>
      <c r="DA176" s="19"/>
      <c r="DB176" s="19"/>
      <c r="DC176" s="19"/>
      <c r="DD176" s="19"/>
      <c r="DE176" s="19"/>
      <c r="DF176" s="19"/>
      <c r="DG176" s="19"/>
    </row>
    <row r="177" spans="1:111" customFormat="1" x14ac:dyDescent="0.2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47"/>
      <c r="L177" s="48"/>
      <c r="M177" s="4"/>
      <c r="N177" s="4"/>
      <c r="O177" s="16"/>
      <c r="P177" s="19"/>
      <c r="Q177" s="19"/>
      <c r="R177" s="19"/>
      <c r="S177" s="19"/>
      <c r="T177" s="20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4"/>
      <c r="AI177" s="46"/>
      <c r="AM177" s="19"/>
      <c r="AN177" s="19"/>
      <c r="AO177" s="19"/>
      <c r="AP177" s="19"/>
      <c r="AQ177" s="19"/>
      <c r="AR177" s="19"/>
      <c r="AS177" s="19"/>
      <c r="AT177" s="19"/>
      <c r="AU177" s="19"/>
      <c r="AV177" s="19"/>
      <c r="AW177" s="19"/>
      <c r="AX177" s="19"/>
      <c r="AY177" s="19"/>
      <c r="AZ177" s="19"/>
      <c r="BA177" s="19"/>
      <c r="BB177" s="19"/>
      <c r="BC177" s="19"/>
      <c r="BD177" s="19"/>
      <c r="BE177" s="19"/>
      <c r="BF177" s="19"/>
      <c r="BG177" s="19"/>
      <c r="BH177" s="19"/>
      <c r="BI177" s="19"/>
      <c r="BJ177" s="19"/>
      <c r="BK177" s="19"/>
      <c r="BL177" s="19"/>
      <c r="BM177" s="19"/>
      <c r="BN177" s="19"/>
      <c r="BO177" s="19"/>
      <c r="BP177" s="19"/>
      <c r="BQ177" s="19"/>
      <c r="BR177" s="19"/>
      <c r="BS177" s="19"/>
      <c r="BT177" s="19"/>
      <c r="BU177" s="19"/>
      <c r="BV177" s="19"/>
      <c r="BW177" s="19"/>
      <c r="BX177" s="19"/>
      <c r="BY177" s="19"/>
      <c r="BZ177" s="19"/>
      <c r="CA177" s="19"/>
      <c r="CB177" s="19"/>
      <c r="CC177" s="19"/>
      <c r="CD177" s="19"/>
      <c r="CE177" s="19"/>
      <c r="CF177" s="19"/>
      <c r="CG177" s="19"/>
      <c r="CH177" s="19"/>
      <c r="CI177" s="19"/>
      <c r="CJ177" s="19"/>
      <c r="CK177" s="19"/>
      <c r="CL177" s="19"/>
      <c r="CM177" s="19"/>
      <c r="CN177" s="19"/>
      <c r="CO177" s="19"/>
      <c r="CP177" s="19"/>
      <c r="CQ177" s="19"/>
      <c r="CR177" s="19"/>
      <c r="CS177" s="19"/>
      <c r="CT177" s="19"/>
      <c r="CU177" s="19"/>
      <c r="CV177" s="19"/>
      <c r="CW177" s="19"/>
      <c r="CX177" s="19"/>
      <c r="CY177" s="19"/>
      <c r="CZ177" s="19"/>
      <c r="DA177" s="19"/>
      <c r="DB177" s="19"/>
      <c r="DC177" s="19"/>
      <c r="DD177" s="19"/>
      <c r="DE177" s="19"/>
      <c r="DF177" s="19"/>
      <c r="DG177" s="19"/>
    </row>
    <row r="178" spans="1:111" customFormat="1" x14ac:dyDescent="0.2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47"/>
      <c r="L178" s="48"/>
      <c r="M178" s="4"/>
      <c r="N178" s="4"/>
      <c r="O178" s="16"/>
      <c r="P178" s="19"/>
      <c r="Q178" s="19"/>
      <c r="R178" s="19"/>
      <c r="S178" s="19"/>
      <c r="T178" s="20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4"/>
      <c r="AI178" s="46"/>
      <c r="AM178" s="19"/>
      <c r="AN178" s="19"/>
      <c r="AO178" s="19"/>
      <c r="AP178" s="19"/>
      <c r="AQ178" s="19"/>
      <c r="AR178" s="19"/>
      <c r="AS178" s="19"/>
      <c r="AT178" s="19"/>
      <c r="AU178" s="19"/>
      <c r="AV178" s="19"/>
      <c r="AW178" s="19"/>
      <c r="AX178" s="19"/>
      <c r="AY178" s="19"/>
      <c r="AZ178" s="19"/>
      <c r="BA178" s="19"/>
      <c r="BB178" s="19"/>
      <c r="BC178" s="19"/>
      <c r="BD178" s="19"/>
      <c r="BE178" s="19"/>
      <c r="BF178" s="19"/>
      <c r="BG178" s="19"/>
      <c r="BH178" s="19"/>
      <c r="BI178" s="19"/>
      <c r="BJ178" s="19"/>
      <c r="BK178" s="19"/>
      <c r="BL178" s="19"/>
      <c r="BM178" s="19"/>
      <c r="BN178" s="19"/>
      <c r="BO178" s="19"/>
      <c r="BP178" s="19"/>
      <c r="BQ178" s="19"/>
      <c r="BR178" s="19"/>
      <c r="BS178" s="19"/>
      <c r="BT178" s="19"/>
      <c r="BU178" s="19"/>
      <c r="BV178" s="19"/>
      <c r="BW178" s="19"/>
      <c r="BX178" s="19"/>
      <c r="BY178" s="19"/>
      <c r="BZ178" s="19"/>
      <c r="CA178" s="19"/>
      <c r="CB178" s="19"/>
      <c r="CC178" s="19"/>
      <c r="CD178" s="19"/>
      <c r="CE178" s="19"/>
      <c r="CF178" s="19"/>
      <c r="CG178" s="19"/>
      <c r="CH178" s="19"/>
      <c r="CI178" s="19"/>
      <c r="CJ178" s="19"/>
      <c r="CK178" s="19"/>
      <c r="CL178" s="19"/>
      <c r="CM178" s="19"/>
      <c r="CN178" s="19"/>
      <c r="CO178" s="19"/>
      <c r="CP178" s="19"/>
      <c r="CQ178" s="19"/>
      <c r="CR178" s="19"/>
      <c r="CS178" s="19"/>
      <c r="CT178" s="19"/>
      <c r="CU178" s="19"/>
      <c r="CV178" s="19"/>
      <c r="CW178" s="19"/>
      <c r="CX178" s="19"/>
      <c r="CY178" s="19"/>
      <c r="CZ178" s="19"/>
      <c r="DA178" s="19"/>
      <c r="DB178" s="19"/>
      <c r="DC178" s="19"/>
      <c r="DD178" s="19"/>
      <c r="DE178" s="19"/>
      <c r="DF178" s="19"/>
      <c r="DG178" s="19"/>
    </row>
    <row r="179" spans="1:111" x14ac:dyDescent="0.2">
      <c r="K179" s="47"/>
      <c r="L179" s="48"/>
      <c r="M179" s="4"/>
      <c r="N179" s="4"/>
      <c r="O179" s="16"/>
    </row>
    <row r="180" spans="1:111" x14ac:dyDescent="0.2">
      <c r="K180" s="47"/>
      <c r="L180" s="48"/>
      <c r="M180" s="4"/>
      <c r="N180" s="4"/>
      <c r="O180" s="16"/>
    </row>
    <row r="181" spans="1:111" x14ac:dyDescent="0.2">
      <c r="K181" s="47"/>
      <c r="L181" s="48"/>
      <c r="M181" s="4"/>
      <c r="N181" s="4"/>
    </row>
    <row r="182" spans="1:111" x14ac:dyDescent="0.2">
      <c r="K182" s="47"/>
      <c r="L182" s="48"/>
      <c r="M182" s="4"/>
      <c r="N182" s="4"/>
    </row>
    <row r="183" spans="1:111" x14ac:dyDescent="0.2">
      <c r="K183" s="47"/>
      <c r="L183" s="48"/>
      <c r="M183" s="4"/>
      <c r="N183" s="4"/>
    </row>
    <row r="184" spans="1:111" x14ac:dyDescent="0.2">
      <c r="K184" s="4"/>
      <c r="L184" s="48"/>
      <c r="M184" s="4"/>
      <c r="N184" s="4"/>
    </row>
    <row r="185" spans="1:111" x14ac:dyDescent="0.2">
      <c r="K185" s="47"/>
      <c r="L185" s="48"/>
      <c r="M185" s="4"/>
      <c r="N185" s="4"/>
    </row>
    <row r="186" spans="1:111" x14ac:dyDescent="0.2">
      <c r="K186" s="4"/>
      <c r="L186" s="48"/>
      <c r="M186" s="4"/>
      <c r="N186" s="4"/>
    </row>
    <row r="187" spans="1:111" x14ac:dyDescent="0.2">
      <c r="K187" s="4"/>
      <c r="L187" s="48"/>
      <c r="M187" s="4"/>
      <c r="N187" s="4"/>
    </row>
    <row r="188" spans="1:111" x14ac:dyDescent="0.2">
      <c r="K188" s="4"/>
      <c r="L188" s="48"/>
      <c r="M188" s="4"/>
      <c r="N188" s="4"/>
    </row>
    <row r="189" spans="1:111" x14ac:dyDescent="0.2">
      <c r="K189" s="4"/>
      <c r="L189" s="48"/>
      <c r="M189" s="4"/>
      <c r="N189" s="4"/>
    </row>
    <row r="190" spans="1:111" x14ac:dyDescent="0.2">
      <c r="K190" s="47"/>
      <c r="L190" s="48"/>
      <c r="M190" s="4"/>
      <c r="N190" s="4"/>
    </row>
    <row r="191" spans="1:111" x14ac:dyDescent="0.2">
      <c r="K191" s="4"/>
      <c r="L191" s="4"/>
      <c r="M191" s="4"/>
      <c r="N191" s="4"/>
    </row>
    <row r="192" spans="1:111" x14ac:dyDescent="0.2">
      <c r="K192" s="4"/>
      <c r="L192" s="4"/>
      <c r="M192" s="4"/>
      <c r="N192" s="4"/>
    </row>
    <row r="193" spans="11:14" x14ac:dyDescent="0.2">
      <c r="K193" s="4"/>
      <c r="L193" s="4"/>
      <c r="M193" s="4"/>
      <c r="N193" s="4"/>
    </row>
    <row r="194" spans="11:14" x14ac:dyDescent="0.2">
      <c r="K194" s="4"/>
      <c r="L194" s="4"/>
      <c r="M194" s="4"/>
      <c r="N194" s="4"/>
    </row>
    <row r="195" spans="11:14" x14ac:dyDescent="0.2">
      <c r="K195" s="4"/>
      <c r="L195" s="4"/>
      <c r="M195" s="4"/>
      <c r="N195" s="4"/>
    </row>
    <row r="196" spans="11:14" x14ac:dyDescent="0.2">
      <c r="K196" s="4"/>
      <c r="L196" s="4"/>
      <c r="M196" s="4"/>
      <c r="N196" s="4"/>
    </row>
    <row r="197" spans="11:14" x14ac:dyDescent="0.2">
      <c r="K197" s="4"/>
      <c r="L197" s="4"/>
      <c r="M197" s="4"/>
      <c r="N197" s="4"/>
    </row>
    <row r="198" spans="11:14" x14ac:dyDescent="0.2">
      <c r="K198" s="4"/>
      <c r="L198" s="4"/>
      <c r="M198" s="4"/>
      <c r="N198" s="4"/>
    </row>
    <row r="199" spans="11:14" x14ac:dyDescent="0.2">
      <c r="K199" s="4"/>
      <c r="L199" s="4"/>
      <c r="M199" s="4"/>
      <c r="N199" s="4"/>
    </row>
    <row r="200" spans="11:14" x14ac:dyDescent="0.2">
      <c r="K200" s="4"/>
      <c r="L200" s="4"/>
      <c r="M200" s="4"/>
      <c r="N200" s="4"/>
    </row>
    <row r="201" spans="11:14" x14ac:dyDescent="0.2">
      <c r="K201" s="4"/>
      <c r="L201" s="4"/>
      <c r="M201" s="4"/>
      <c r="N201" s="4"/>
    </row>
    <row r="202" spans="11:14" x14ac:dyDescent="0.2">
      <c r="K202" s="4"/>
      <c r="L202" s="4"/>
      <c r="M202" s="4"/>
      <c r="N202" s="4"/>
    </row>
    <row r="203" spans="11:14" x14ac:dyDescent="0.2">
      <c r="K203" s="4"/>
      <c r="L203" s="4"/>
      <c r="M203" s="4"/>
      <c r="N203" s="4"/>
    </row>
    <row r="204" spans="11:14" x14ac:dyDescent="0.2">
      <c r="K204" s="4"/>
      <c r="L204" s="4"/>
      <c r="M204" s="4"/>
      <c r="N204" s="4"/>
    </row>
    <row r="205" spans="11:14" x14ac:dyDescent="0.2">
      <c r="K205" s="4"/>
      <c r="L205" s="4"/>
      <c r="M205" s="4"/>
      <c r="N205" s="4"/>
    </row>
    <row r="206" spans="11:14" x14ac:dyDescent="0.2">
      <c r="K206" s="4"/>
      <c r="L206" s="4"/>
      <c r="M206" s="4"/>
      <c r="N206" s="4"/>
    </row>
    <row r="207" spans="11:14" x14ac:dyDescent="0.2">
      <c r="K207" s="4"/>
      <c r="L207" s="4"/>
      <c r="M207" s="4"/>
      <c r="N207" s="4"/>
    </row>
    <row r="208" spans="11:14" x14ac:dyDescent="0.2">
      <c r="K208" s="4"/>
      <c r="L208" s="4"/>
      <c r="M208" s="4"/>
      <c r="N208" s="4"/>
    </row>
    <row r="209" spans="11:14" x14ac:dyDescent="0.2">
      <c r="K209" s="4"/>
      <c r="L209" s="4"/>
      <c r="M209" s="4"/>
      <c r="N209" s="4"/>
    </row>
    <row r="210" spans="11:14" x14ac:dyDescent="0.2">
      <c r="K210" s="4"/>
      <c r="L210" s="4"/>
      <c r="M210" s="4"/>
      <c r="N210" s="4"/>
    </row>
    <row r="211" spans="11:14" x14ac:dyDescent="0.2">
      <c r="K211" s="4"/>
      <c r="L211" s="4"/>
      <c r="M211" s="4"/>
      <c r="N211" s="4"/>
    </row>
    <row r="212" spans="11:14" x14ac:dyDescent="0.2">
      <c r="K212" s="4"/>
      <c r="L212" s="4"/>
      <c r="M212" s="4"/>
      <c r="N212" s="4"/>
    </row>
    <row r="213" spans="11:14" x14ac:dyDescent="0.2">
      <c r="K213" s="4"/>
      <c r="L213" s="4"/>
      <c r="M213" s="4"/>
      <c r="N213" s="4"/>
    </row>
    <row r="214" spans="11:14" x14ac:dyDescent="0.2">
      <c r="K214" s="4"/>
      <c r="L214" s="4"/>
      <c r="M214" s="4"/>
      <c r="N214" s="4"/>
    </row>
    <row r="215" spans="11:14" x14ac:dyDescent="0.2">
      <c r="K215" s="4"/>
      <c r="L215" s="4"/>
      <c r="M215" s="4"/>
      <c r="N215" s="4"/>
    </row>
    <row r="216" spans="11:14" x14ac:dyDescent="0.2">
      <c r="K216" s="4"/>
      <c r="L216" s="4"/>
      <c r="M216" s="4"/>
      <c r="N216" s="4"/>
    </row>
    <row r="217" spans="11:14" x14ac:dyDescent="0.2">
      <c r="K217" s="4"/>
      <c r="L217" s="4"/>
      <c r="M217" s="4"/>
      <c r="N217" s="4"/>
    </row>
    <row r="218" spans="11:14" x14ac:dyDescent="0.2">
      <c r="K218" s="4"/>
      <c r="L218" s="4"/>
      <c r="M218" s="4"/>
      <c r="N218" s="4"/>
    </row>
    <row r="219" spans="11:14" x14ac:dyDescent="0.2">
      <c r="K219" s="4"/>
      <c r="L219" s="4"/>
      <c r="M219" s="4"/>
      <c r="N219" s="4"/>
    </row>
    <row r="220" spans="11:14" x14ac:dyDescent="0.2">
      <c r="K220" s="4"/>
      <c r="L220" s="4"/>
      <c r="M220" s="4"/>
      <c r="N220" s="4"/>
    </row>
    <row r="221" spans="11:14" x14ac:dyDescent="0.2">
      <c r="K221" s="4"/>
      <c r="L221" s="4"/>
      <c r="M221" s="4"/>
      <c r="N221" s="4"/>
    </row>
    <row r="222" spans="11:14" x14ac:dyDescent="0.2">
      <c r="K222" s="4"/>
      <c r="L222" s="4"/>
      <c r="M222" s="4"/>
      <c r="N222" s="4"/>
    </row>
    <row r="223" spans="11:14" x14ac:dyDescent="0.2">
      <c r="K223" s="4"/>
      <c r="L223" s="4"/>
      <c r="M223" s="4"/>
      <c r="N223" s="4"/>
    </row>
    <row r="224" spans="11:14" x14ac:dyDescent="0.2">
      <c r="K224" s="4"/>
      <c r="L224" s="4"/>
      <c r="M224" s="4"/>
      <c r="N224" s="4"/>
    </row>
    <row r="225" spans="11:14" x14ac:dyDescent="0.2">
      <c r="K225" s="4"/>
      <c r="L225" s="4"/>
      <c r="M225" s="4"/>
      <c r="N225" s="4"/>
    </row>
    <row r="226" spans="11:14" x14ac:dyDescent="0.2">
      <c r="K226" s="4"/>
      <c r="L226" s="4"/>
      <c r="M226" s="4"/>
      <c r="N226" s="4"/>
    </row>
    <row r="227" spans="11:14" x14ac:dyDescent="0.2">
      <c r="K227" s="4"/>
      <c r="L227" s="4"/>
      <c r="M227" s="4"/>
      <c r="N227" s="4"/>
    </row>
    <row r="228" spans="11:14" x14ac:dyDescent="0.2">
      <c r="K228" s="4"/>
      <c r="L228" s="4"/>
      <c r="M228" s="4"/>
      <c r="N228" s="4"/>
    </row>
    <row r="229" spans="11:14" x14ac:dyDescent="0.2">
      <c r="K229" s="4"/>
      <c r="L229" s="4"/>
      <c r="M229" s="4"/>
      <c r="N229" s="4"/>
    </row>
    <row r="230" spans="11:14" x14ac:dyDescent="0.2">
      <c r="K230" s="4"/>
      <c r="L230" s="4"/>
      <c r="M230" s="4"/>
      <c r="N230" s="4"/>
    </row>
    <row r="231" spans="11:14" x14ac:dyDescent="0.2">
      <c r="K231" s="4"/>
      <c r="L231" s="4"/>
      <c r="M231" s="4"/>
      <c r="N231" s="4"/>
    </row>
    <row r="232" spans="11:14" x14ac:dyDescent="0.2">
      <c r="K232" s="4"/>
      <c r="L232" s="4"/>
      <c r="M232" s="4"/>
      <c r="N232" s="4"/>
    </row>
    <row r="233" spans="11:14" x14ac:dyDescent="0.2">
      <c r="K233" s="4"/>
      <c r="L233" s="4"/>
      <c r="M233" s="4"/>
      <c r="N233" s="4"/>
    </row>
    <row r="234" spans="11:14" x14ac:dyDescent="0.2">
      <c r="K234" s="4"/>
      <c r="L234" s="4"/>
      <c r="M234" s="4"/>
      <c r="N234" s="4"/>
    </row>
    <row r="235" spans="11:14" x14ac:dyDescent="0.2">
      <c r="K235" s="4"/>
      <c r="L235" s="4"/>
      <c r="M235" s="4"/>
      <c r="N235" s="4"/>
    </row>
    <row r="236" spans="11:14" x14ac:dyDescent="0.2">
      <c r="K236" s="4"/>
      <c r="L236" s="4"/>
      <c r="M236" s="4"/>
      <c r="N236" s="4"/>
    </row>
    <row r="237" spans="11:14" x14ac:dyDescent="0.2">
      <c r="K237" s="4"/>
      <c r="L237" s="4"/>
      <c r="M237" s="4"/>
      <c r="N237" s="4"/>
    </row>
    <row r="238" spans="11:14" x14ac:dyDescent="0.2">
      <c r="K238" s="4"/>
      <c r="L238" s="4"/>
      <c r="M238" s="4"/>
      <c r="N238" s="4"/>
    </row>
    <row r="239" spans="11:14" x14ac:dyDescent="0.2">
      <c r="K239" s="4"/>
      <c r="L239" s="4"/>
      <c r="M239" s="4"/>
      <c r="N239" s="4"/>
    </row>
    <row r="240" spans="11:14" x14ac:dyDescent="0.2">
      <c r="K240" s="4"/>
      <c r="L240" s="4"/>
      <c r="M240" s="4"/>
      <c r="N240" s="4"/>
    </row>
    <row r="241" spans="11:14" x14ac:dyDescent="0.2">
      <c r="K241" s="4"/>
      <c r="L241" s="4"/>
      <c r="M241" s="4"/>
      <c r="N241" s="4"/>
    </row>
    <row r="242" spans="11:14" x14ac:dyDescent="0.2">
      <c r="K242" s="4"/>
      <c r="L242" s="4"/>
      <c r="M242" s="4"/>
      <c r="N242" s="4"/>
    </row>
    <row r="243" spans="11:14" x14ac:dyDescent="0.2">
      <c r="K243" s="4"/>
      <c r="L243" s="4"/>
      <c r="M243" s="4"/>
      <c r="N243" s="4"/>
    </row>
    <row r="244" spans="11:14" x14ac:dyDescent="0.2">
      <c r="K244" s="4"/>
      <c r="L244" s="4"/>
      <c r="M244" s="4"/>
      <c r="N244" s="4"/>
    </row>
    <row r="245" spans="11:14" x14ac:dyDescent="0.2">
      <c r="K245" s="4"/>
      <c r="L245" s="4"/>
      <c r="M245" s="4"/>
      <c r="N245" s="4"/>
    </row>
    <row r="246" spans="11:14" x14ac:dyDescent="0.2">
      <c r="K246" s="4"/>
      <c r="L246" s="4"/>
      <c r="M246" s="4"/>
      <c r="N246" s="4"/>
    </row>
    <row r="247" spans="11:14" x14ac:dyDescent="0.2">
      <c r="K247" s="4"/>
      <c r="L247" s="4"/>
      <c r="M247" s="4"/>
      <c r="N247" s="4"/>
    </row>
    <row r="248" spans="11:14" x14ac:dyDescent="0.2">
      <c r="K248" s="4"/>
      <c r="L248" s="4"/>
      <c r="M248" s="4"/>
      <c r="N248" s="4"/>
    </row>
    <row r="249" spans="11:14" x14ac:dyDescent="0.2">
      <c r="K249" s="4"/>
      <c r="L249" s="4"/>
      <c r="M249" s="4"/>
      <c r="N249" s="4"/>
    </row>
    <row r="250" spans="11:14" x14ac:dyDescent="0.2">
      <c r="K250" s="4"/>
      <c r="L250" s="4"/>
      <c r="M250" s="4"/>
      <c r="N250" s="4"/>
    </row>
    <row r="251" spans="11:14" x14ac:dyDescent="0.2">
      <c r="K251" s="4"/>
      <c r="L251" s="4"/>
      <c r="M251" s="4"/>
      <c r="N251" s="4"/>
    </row>
    <row r="252" spans="11:14" x14ac:dyDescent="0.2">
      <c r="K252" s="4"/>
      <c r="L252" s="4"/>
      <c r="M252" s="4"/>
      <c r="N252" s="4"/>
    </row>
    <row r="253" spans="11:14" x14ac:dyDescent="0.2">
      <c r="K253" s="4"/>
      <c r="L253" s="4"/>
      <c r="M253" s="4"/>
      <c r="N253" s="4"/>
    </row>
    <row r="254" spans="11:14" x14ac:dyDescent="0.2">
      <c r="K254" s="4"/>
      <c r="L254" s="4"/>
      <c r="M254" s="4"/>
      <c r="N254" s="4"/>
    </row>
    <row r="255" spans="11:14" x14ac:dyDescent="0.2">
      <c r="K255" s="4"/>
      <c r="L255" s="4"/>
      <c r="M255" s="4"/>
      <c r="N255" s="4"/>
    </row>
    <row r="256" spans="11:14" x14ac:dyDescent="0.2">
      <c r="K256" s="4"/>
      <c r="L256" s="4"/>
      <c r="M256" s="4"/>
      <c r="N256" s="4"/>
    </row>
    <row r="257" spans="11:14" x14ac:dyDescent="0.2">
      <c r="K257" s="4"/>
      <c r="L257" s="4"/>
      <c r="M257" s="4"/>
      <c r="N257" s="4"/>
    </row>
    <row r="258" spans="11:14" x14ac:dyDescent="0.2">
      <c r="K258" s="4"/>
      <c r="L258" s="4"/>
      <c r="M258" s="4"/>
      <c r="N258" s="4"/>
    </row>
    <row r="259" spans="11:14" x14ac:dyDescent="0.2">
      <c r="K259" s="4"/>
      <c r="L259" s="4"/>
      <c r="M259" s="4"/>
      <c r="N259" s="4"/>
    </row>
    <row r="260" spans="11:14" x14ac:dyDescent="0.2">
      <c r="K260" s="4"/>
      <c r="L260" s="4"/>
      <c r="M260" s="4"/>
      <c r="N260" s="4"/>
    </row>
    <row r="261" spans="11:14" x14ac:dyDescent="0.2">
      <c r="K261" s="4"/>
      <c r="L261" s="4"/>
      <c r="M261" s="4"/>
      <c r="N261" s="4"/>
    </row>
    <row r="262" spans="11:14" x14ac:dyDescent="0.2">
      <c r="K262" s="4"/>
      <c r="L262" s="4"/>
      <c r="M262" s="4"/>
      <c r="N262" s="4"/>
    </row>
    <row r="263" spans="11:14" x14ac:dyDescent="0.2">
      <c r="K263" s="4"/>
      <c r="L263" s="4"/>
      <c r="M263" s="4"/>
      <c r="N263" s="4"/>
    </row>
    <row r="264" spans="11:14" x14ac:dyDescent="0.2">
      <c r="K264" s="4"/>
      <c r="L264" s="4"/>
      <c r="M264" s="4"/>
      <c r="N264" s="4"/>
    </row>
    <row r="265" spans="11:14" x14ac:dyDescent="0.2">
      <c r="K265" s="4"/>
      <c r="L265" s="4"/>
      <c r="M265" s="4"/>
      <c r="N265" s="4"/>
    </row>
    <row r="266" spans="11:14" x14ac:dyDescent="0.2">
      <c r="K266" s="4"/>
      <c r="L266" s="4"/>
      <c r="M266" s="4"/>
      <c r="N266" s="4"/>
    </row>
    <row r="267" spans="11:14" x14ac:dyDescent="0.2">
      <c r="K267" s="4"/>
      <c r="L267" s="4"/>
      <c r="M267" s="4"/>
      <c r="N267" s="4"/>
    </row>
    <row r="268" spans="11:14" x14ac:dyDescent="0.2">
      <c r="K268" s="4"/>
      <c r="L268" s="4"/>
      <c r="M268" s="4"/>
      <c r="N268" s="4"/>
    </row>
    <row r="269" spans="11:14" x14ac:dyDescent="0.2">
      <c r="K269" s="4"/>
      <c r="L269" s="4"/>
      <c r="M269" s="4"/>
      <c r="N269" s="4"/>
    </row>
    <row r="270" spans="11:14" x14ac:dyDescent="0.2">
      <c r="K270" s="4"/>
      <c r="L270" s="4"/>
      <c r="M270" s="4"/>
      <c r="N270" s="4"/>
    </row>
    <row r="271" spans="11:14" x14ac:dyDescent="0.2">
      <c r="K271" s="4"/>
      <c r="L271" s="4"/>
      <c r="M271" s="4"/>
      <c r="N271" s="4"/>
    </row>
    <row r="272" spans="11:14" x14ac:dyDescent="0.2">
      <c r="K272" s="4"/>
      <c r="L272" s="4"/>
      <c r="M272" s="4"/>
      <c r="N272" s="4"/>
    </row>
    <row r="273" spans="11:14" x14ac:dyDescent="0.2">
      <c r="K273" s="4"/>
      <c r="L273" s="4"/>
      <c r="M273" s="4"/>
      <c r="N273" s="4"/>
    </row>
    <row r="274" spans="11:14" x14ac:dyDescent="0.2">
      <c r="K274" s="4"/>
      <c r="L274" s="4"/>
      <c r="M274" s="4"/>
      <c r="N274" s="4"/>
    </row>
    <row r="275" spans="11:14" x14ac:dyDescent="0.2">
      <c r="K275" s="4"/>
      <c r="L275" s="4"/>
      <c r="M275" s="4"/>
      <c r="N275" s="4"/>
    </row>
    <row r="276" spans="11:14" x14ac:dyDescent="0.2">
      <c r="K276" s="4"/>
      <c r="L276" s="4"/>
      <c r="M276" s="4"/>
      <c r="N276" s="4"/>
    </row>
    <row r="277" spans="11:14" x14ac:dyDescent="0.2">
      <c r="K277" s="4"/>
      <c r="L277" s="4"/>
      <c r="M277" s="4"/>
      <c r="N277" s="4"/>
    </row>
    <row r="278" spans="11:14" x14ac:dyDescent="0.2">
      <c r="K278" s="4"/>
      <c r="L278" s="4"/>
      <c r="M278" s="4"/>
      <c r="N278" s="4"/>
    </row>
    <row r="279" spans="11:14" x14ac:dyDescent="0.2">
      <c r="K279" s="4"/>
      <c r="L279" s="4"/>
      <c r="M279" s="4"/>
      <c r="N279" s="4"/>
    </row>
    <row r="280" spans="11:14" x14ac:dyDescent="0.2">
      <c r="K280" s="4"/>
      <c r="L280" s="4"/>
      <c r="M280" s="4"/>
      <c r="N280" s="4"/>
    </row>
    <row r="281" spans="11:14" x14ac:dyDescent="0.2">
      <c r="K281" s="4"/>
      <c r="L281" s="4"/>
      <c r="M281" s="4"/>
      <c r="N281" s="4"/>
    </row>
    <row r="282" spans="11:14" x14ac:dyDescent="0.2">
      <c r="K282" s="47"/>
      <c r="L282" s="48"/>
      <c r="M282" s="4"/>
      <c r="N282" s="4"/>
    </row>
    <row r="283" spans="11:14" x14ac:dyDescent="0.2">
      <c r="K283" s="47"/>
      <c r="L283" s="48"/>
      <c r="M283" s="4"/>
      <c r="N283" s="4"/>
    </row>
    <row r="284" spans="11:14" x14ac:dyDescent="0.2">
      <c r="K284" s="47"/>
      <c r="L284" s="48"/>
      <c r="M284" s="4"/>
      <c r="N284" s="4"/>
    </row>
    <row r="285" spans="11:14" x14ac:dyDescent="0.2">
      <c r="K285" s="47"/>
      <c r="L285" s="48"/>
      <c r="M285" s="4"/>
      <c r="N285" s="4"/>
    </row>
    <row r="286" spans="11:14" x14ac:dyDescent="0.2">
      <c r="K286" s="47"/>
      <c r="L286" s="48"/>
      <c r="M286" s="4"/>
      <c r="N286" s="4"/>
    </row>
    <row r="287" spans="11:14" x14ac:dyDescent="0.2">
      <c r="K287" s="47"/>
      <c r="L287" s="48"/>
      <c r="M287" s="4"/>
      <c r="N287" s="4"/>
    </row>
    <row r="288" spans="11:14" x14ac:dyDescent="0.2">
      <c r="K288" s="47"/>
      <c r="L288" s="48"/>
      <c r="M288" s="4"/>
      <c r="N288" s="4"/>
    </row>
    <row r="289" spans="11:14" x14ac:dyDescent="0.2">
      <c r="K289" s="47"/>
      <c r="L289" s="48"/>
      <c r="M289" s="4"/>
      <c r="N289" s="4"/>
    </row>
    <row r="290" spans="11:14" x14ac:dyDescent="0.2">
      <c r="K290" s="47"/>
      <c r="L290" s="48"/>
      <c r="M290" s="4"/>
      <c r="N290" s="4"/>
    </row>
    <row r="291" spans="11:14" x14ac:dyDescent="0.2">
      <c r="K291" s="47"/>
      <c r="L291" s="48"/>
      <c r="M291" s="4"/>
      <c r="N291" s="4"/>
    </row>
    <row r="292" spans="11:14" x14ac:dyDescent="0.2">
      <c r="K292" s="47"/>
      <c r="L292" s="48"/>
      <c r="M292" s="4"/>
      <c r="N292" s="4"/>
    </row>
    <row r="293" spans="11:14" x14ac:dyDescent="0.2">
      <c r="K293" s="47"/>
      <c r="L293" s="48"/>
      <c r="M293" s="4"/>
      <c r="N293" s="4"/>
    </row>
    <row r="294" spans="11:14" x14ac:dyDescent="0.2">
      <c r="K294" s="47"/>
      <c r="L294" s="48"/>
      <c r="M294" s="4"/>
      <c r="N294" s="4"/>
    </row>
    <row r="295" spans="11:14" x14ac:dyDescent="0.2">
      <c r="K295" s="47"/>
      <c r="L295" s="48"/>
      <c r="M295" s="4"/>
      <c r="N295" s="4"/>
    </row>
    <row r="296" spans="11:14" x14ac:dyDescent="0.2">
      <c r="K296" s="47"/>
      <c r="L296" s="48"/>
      <c r="M296" s="4"/>
      <c r="N296" s="4"/>
    </row>
    <row r="297" spans="11:14" x14ac:dyDescent="0.2">
      <c r="K297" s="47"/>
      <c r="L297" s="48"/>
      <c r="M297" s="4"/>
      <c r="N297" s="4"/>
    </row>
    <row r="298" spans="11:14" x14ac:dyDescent="0.2">
      <c r="K298" s="47"/>
      <c r="L298" s="48"/>
      <c r="M298" s="4"/>
      <c r="N298" s="4"/>
    </row>
    <row r="299" spans="11:14" x14ac:dyDescent="0.2">
      <c r="K299" s="47"/>
      <c r="L299" s="48"/>
      <c r="M299" s="4"/>
      <c r="N299" s="4"/>
    </row>
    <row r="300" spans="11:14" x14ac:dyDescent="0.2">
      <c r="K300" s="47"/>
      <c r="L300" s="48"/>
      <c r="M300" s="4"/>
      <c r="N300" s="4"/>
    </row>
    <row r="301" spans="11:14" x14ac:dyDescent="0.2">
      <c r="K301" s="47"/>
      <c r="L301" s="48"/>
      <c r="M301" s="4"/>
      <c r="N301" s="4"/>
    </row>
    <row r="302" spans="11:14" x14ac:dyDescent="0.2">
      <c r="K302" s="47"/>
      <c r="L302" s="48"/>
      <c r="M302" s="4"/>
      <c r="N302" s="4"/>
    </row>
    <row r="303" spans="11:14" x14ac:dyDescent="0.2">
      <c r="K303" s="47"/>
      <c r="L303" s="48"/>
      <c r="M303" s="4"/>
      <c r="N303" s="4"/>
    </row>
    <row r="304" spans="11:14" x14ac:dyDescent="0.2">
      <c r="K304" s="47"/>
      <c r="L304" s="48"/>
      <c r="M304" s="4"/>
      <c r="N304" s="4"/>
    </row>
    <row r="305" spans="11:14" x14ac:dyDescent="0.2">
      <c r="K305" s="47"/>
      <c r="L305" s="48"/>
      <c r="M305" s="4"/>
      <c r="N305" s="4"/>
    </row>
    <row r="306" spans="11:14" x14ac:dyDescent="0.2">
      <c r="K306" s="47"/>
      <c r="L306" s="48"/>
      <c r="M306" s="4"/>
      <c r="N306" s="4"/>
    </row>
    <row r="307" spans="11:14" x14ac:dyDescent="0.2">
      <c r="K307" s="47"/>
      <c r="L307" s="48"/>
      <c r="M307" s="4"/>
      <c r="N307" s="4"/>
    </row>
    <row r="308" spans="11:14" x14ac:dyDescent="0.2">
      <c r="K308" s="47"/>
      <c r="L308" s="48"/>
      <c r="M308" s="4"/>
      <c r="N308" s="4"/>
    </row>
    <row r="309" spans="11:14" x14ac:dyDescent="0.2">
      <c r="K309" s="47"/>
      <c r="L309" s="48"/>
      <c r="M309" s="4"/>
      <c r="N309" s="4"/>
    </row>
    <row r="310" spans="11:14" x14ac:dyDescent="0.2">
      <c r="K310" s="47"/>
      <c r="L310" s="48"/>
      <c r="M310" s="4"/>
      <c r="N310" s="4"/>
    </row>
    <row r="311" spans="11:14" x14ac:dyDescent="0.2">
      <c r="K311" s="47"/>
      <c r="L311" s="48"/>
      <c r="M311" s="4"/>
      <c r="N311" s="4"/>
    </row>
    <row r="312" spans="11:14" x14ac:dyDescent="0.2">
      <c r="K312" s="47"/>
      <c r="L312" s="48"/>
      <c r="M312" s="4"/>
      <c r="N312" s="4"/>
    </row>
    <row r="313" spans="11:14" x14ac:dyDescent="0.2">
      <c r="K313" s="47"/>
      <c r="L313" s="48"/>
      <c r="M313" s="4"/>
      <c r="N313" s="4"/>
    </row>
    <row r="314" spans="11:14" x14ac:dyDescent="0.2">
      <c r="K314" s="47"/>
      <c r="L314" s="48"/>
      <c r="M314" s="4"/>
      <c r="N314" s="4"/>
    </row>
    <row r="315" spans="11:14" x14ac:dyDescent="0.2">
      <c r="K315" s="47"/>
      <c r="L315" s="48"/>
      <c r="M315" s="4"/>
      <c r="N315" s="4"/>
    </row>
    <row r="316" spans="11:14" x14ac:dyDescent="0.2">
      <c r="K316" s="47"/>
      <c r="L316" s="48"/>
      <c r="M316" s="4"/>
      <c r="N316" s="4"/>
    </row>
    <row r="317" spans="11:14" x14ac:dyDescent="0.2">
      <c r="K317" s="47"/>
      <c r="L317" s="48"/>
      <c r="M317" s="4"/>
      <c r="N317" s="4"/>
    </row>
    <row r="318" spans="11:14" x14ac:dyDescent="0.2">
      <c r="K318" s="47"/>
      <c r="L318" s="48"/>
      <c r="M318" s="4"/>
      <c r="N318" s="4"/>
    </row>
    <row r="319" spans="11:14" x14ac:dyDescent="0.2">
      <c r="K319" s="47"/>
      <c r="L319" s="48"/>
      <c r="M319" s="4"/>
      <c r="N319" s="4"/>
    </row>
    <row r="320" spans="11:14" x14ac:dyDescent="0.2">
      <c r="K320" s="47"/>
      <c r="L320" s="48"/>
      <c r="M320" s="4"/>
      <c r="N320" s="4"/>
    </row>
    <row r="321" spans="11:14" x14ac:dyDescent="0.2">
      <c r="K321" s="47"/>
      <c r="L321" s="48"/>
      <c r="M321" s="4"/>
      <c r="N321" s="4"/>
    </row>
    <row r="322" spans="11:14" x14ac:dyDescent="0.2">
      <c r="K322" s="47"/>
      <c r="L322" s="48"/>
      <c r="M322" s="4"/>
      <c r="N322" s="4"/>
    </row>
    <row r="323" spans="11:14" x14ac:dyDescent="0.2">
      <c r="K323" s="47"/>
      <c r="L323" s="48"/>
      <c r="M323" s="4"/>
      <c r="N323" s="4"/>
    </row>
    <row r="324" spans="11:14" x14ac:dyDescent="0.2">
      <c r="K324" s="47"/>
      <c r="L324" s="48"/>
      <c r="M324" s="4"/>
      <c r="N324" s="4"/>
    </row>
    <row r="325" spans="11:14" x14ac:dyDescent="0.2">
      <c r="K325" s="47"/>
      <c r="L325" s="48"/>
      <c r="M325" s="4"/>
      <c r="N325" s="4"/>
    </row>
    <row r="326" spans="11:14" x14ac:dyDescent="0.2">
      <c r="K326" s="47"/>
      <c r="L326" s="48"/>
      <c r="M326" s="4"/>
      <c r="N326" s="4"/>
    </row>
    <row r="327" spans="11:14" x14ac:dyDescent="0.2">
      <c r="K327" s="47"/>
      <c r="L327" s="48"/>
      <c r="M327" s="4"/>
      <c r="N327" s="4"/>
    </row>
    <row r="328" spans="11:14" x14ac:dyDescent="0.2">
      <c r="K328" s="47"/>
      <c r="L328" s="48"/>
      <c r="M328" s="4"/>
      <c r="N328" s="4"/>
    </row>
    <row r="329" spans="11:14" x14ac:dyDescent="0.2">
      <c r="K329" s="47"/>
      <c r="L329" s="48"/>
      <c r="M329" s="4"/>
      <c r="N329" s="4"/>
    </row>
    <row r="330" spans="11:14" x14ac:dyDescent="0.2">
      <c r="K330" s="47"/>
      <c r="L330" s="48"/>
      <c r="M330" s="4"/>
      <c r="N330" s="4"/>
    </row>
    <row r="331" spans="11:14" x14ac:dyDescent="0.2">
      <c r="K331" s="47"/>
      <c r="L331" s="48"/>
      <c r="M331" s="4"/>
      <c r="N331" s="4"/>
    </row>
    <row r="332" spans="11:14" x14ac:dyDescent="0.2">
      <c r="K332" s="47"/>
      <c r="L332" s="48"/>
      <c r="M332" s="4"/>
      <c r="N332" s="4"/>
    </row>
    <row r="333" spans="11:14" x14ac:dyDescent="0.2">
      <c r="K333" s="47"/>
      <c r="L333" s="48"/>
      <c r="M333" s="4"/>
      <c r="N333" s="4"/>
    </row>
    <row r="334" spans="11:14" x14ac:dyDescent="0.2">
      <c r="K334" s="47"/>
      <c r="L334" s="48"/>
      <c r="M334" s="4"/>
      <c r="N334" s="4"/>
    </row>
    <row r="335" spans="11:14" x14ac:dyDescent="0.2">
      <c r="K335" s="47"/>
      <c r="L335" s="48"/>
      <c r="M335" s="4"/>
      <c r="N335" s="4"/>
    </row>
    <row r="336" spans="11:14" x14ac:dyDescent="0.2">
      <c r="K336" s="47"/>
      <c r="L336" s="48"/>
      <c r="M336" s="4"/>
      <c r="N336" s="4"/>
    </row>
    <row r="337" spans="11:14" x14ac:dyDescent="0.2">
      <c r="K337" s="47"/>
      <c r="L337" s="48"/>
      <c r="M337" s="4"/>
      <c r="N337" s="4"/>
    </row>
    <row r="338" spans="11:14" x14ac:dyDescent="0.2">
      <c r="K338" s="47"/>
      <c r="L338" s="48"/>
      <c r="M338" s="4"/>
      <c r="N338" s="4"/>
    </row>
    <row r="339" spans="11:14" x14ac:dyDescent="0.2">
      <c r="K339" s="47"/>
      <c r="L339" s="48"/>
      <c r="M339" s="4"/>
      <c r="N339" s="4"/>
    </row>
    <row r="340" spans="11:14" x14ac:dyDescent="0.2">
      <c r="K340" s="47"/>
      <c r="L340" s="48"/>
      <c r="M340" s="4"/>
      <c r="N340" s="4"/>
    </row>
    <row r="341" spans="11:14" x14ac:dyDescent="0.2">
      <c r="K341" s="47"/>
      <c r="L341" s="48"/>
      <c r="M341" s="4"/>
      <c r="N341" s="4"/>
    </row>
    <row r="342" spans="11:14" x14ac:dyDescent="0.2">
      <c r="K342" s="47"/>
      <c r="L342" s="48"/>
      <c r="M342" s="4"/>
      <c r="N342" s="4"/>
    </row>
    <row r="343" spans="11:14" x14ac:dyDescent="0.2">
      <c r="K343" s="47"/>
      <c r="L343" s="48"/>
      <c r="M343" s="4"/>
      <c r="N343" s="4"/>
    </row>
    <row r="344" spans="11:14" x14ac:dyDescent="0.2">
      <c r="K344" s="47"/>
      <c r="L344" s="48"/>
      <c r="M344" s="4"/>
      <c r="N344" s="4"/>
    </row>
    <row r="345" spans="11:14" x14ac:dyDescent="0.2">
      <c r="K345" s="47"/>
      <c r="L345" s="48"/>
      <c r="M345" s="4"/>
      <c r="N345" s="4"/>
    </row>
    <row r="346" spans="11:14" x14ac:dyDescent="0.2">
      <c r="K346" s="47"/>
      <c r="L346" s="48"/>
      <c r="M346" s="4"/>
      <c r="N346" s="4"/>
    </row>
    <row r="347" spans="11:14" x14ac:dyDescent="0.2">
      <c r="K347" s="47"/>
      <c r="L347" s="48"/>
      <c r="M347" s="4"/>
      <c r="N347" s="4"/>
    </row>
    <row r="348" spans="11:14" x14ac:dyDescent="0.2">
      <c r="K348" s="47"/>
      <c r="L348" s="48"/>
      <c r="M348" s="4"/>
      <c r="N348" s="4"/>
    </row>
    <row r="349" spans="11:14" x14ac:dyDescent="0.2">
      <c r="K349" s="47"/>
      <c r="L349" s="48"/>
      <c r="M349" s="4"/>
      <c r="N349" s="4"/>
    </row>
    <row r="350" spans="11:14" x14ac:dyDescent="0.2">
      <c r="K350" s="47"/>
      <c r="L350" s="48"/>
      <c r="M350" s="4"/>
      <c r="N350" s="4"/>
    </row>
    <row r="351" spans="11:14" x14ac:dyDescent="0.2">
      <c r="K351" s="47"/>
      <c r="L351" s="48"/>
      <c r="M351" s="4"/>
      <c r="N351" s="4"/>
    </row>
    <row r="352" spans="11:14" x14ac:dyDescent="0.2">
      <c r="K352" s="47"/>
      <c r="L352" s="48"/>
      <c r="M352" s="4"/>
      <c r="N352" s="4"/>
    </row>
    <row r="353" spans="11:15" x14ac:dyDescent="0.2">
      <c r="K353" s="47"/>
      <c r="L353" s="48"/>
      <c r="M353" s="4"/>
      <c r="N353" s="4"/>
    </row>
    <row r="354" spans="11:15" x14ac:dyDescent="0.2">
      <c r="K354" s="47"/>
      <c r="L354" s="48"/>
      <c r="M354" s="4"/>
      <c r="N354" s="4"/>
    </row>
    <row r="355" spans="11:15" x14ac:dyDescent="0.2">
      <c r="K355" s="47"/>
      <c r="L355" s="48"/>
      <c r="M355" s="4"/>
      <c r="N355" s="4"/>
    </row>
    <row r="356" spans="11:15" x14ac:dyDescent="0.2">
      <c r="K356" s="47"/>
      <c r="L356" s="48"/>
      <c r="M356" s="4"/>
      <c r="N356" s="4"/>
    </row>
    <row r="357" spans="11:15" x14ac:dyDescent="0.2">
      <c r="K357" s="47"/>
      <c r="L357" s="48"/>
      <c r="M357" s="4"/>
      <c r="N357" s="4"/>
      <c r="O357"/>
    </row>
    <row r="358" spans="11:15" x14ac:dyDescent="0.2">
      <c r="K358" s="47"/>
      <c r="L358" s="48"/>
      <c r="M358" s="4"/>
      <c r="N358" s="4"/>
      <c r="O358"/>
    </row>
    <row r="359" spans="11:15" x14ac:dyDescent="0.2">
      <c r="K359" s="47"/>
      <c r="L359" s="48"/>
      <c r="M359" s="4"/>
      <c r="N359" s="4"/>
      <c r="O359"/>
    </row>
    <row r="360" spans="11:15" x14ac:dyDescent="0.2">
      <c r="K360" s="47"/>
      <c r="L360" s="48"/>
      <c r="M360" s="4"/>
      <c r="N360" s="4"/>
      <c r="O360"/>
    </row>
    <row r="361" spans="11:15" x14ac:dyDescent="0.2">
      <c r="K361" s="47"/>
      <c r="L361" s="48"/>
      <c r="M361" s="4"/>
      <c r="N361" s="4"/>
      <c r="O361"/>
    </row>
    <row r="362" spans="11:15" x14ac:dyDescent="0.2">
      <c r="K362" s="47"/>
      <c r="L362" s="48"/>
      <c r="M362" s="4"/>
      <c r="N362" s="4"/>
      <c r="O362"/>
    </row>
    <row r="363" spans="11:15" x14ac:dyDescent="0.2">
      <c r="K363" s="47"/>
      <c r="L363" s="48"/>
      <c r="M363" s="4"/>
      <c r="N363" s="4"/>
      <c r="O363"/>
    </row>
    <row r="364" spans="11:15" x14ac:dyDescent="0.2">
      <c r="K364" s="47"/>
      <c r="L364" s="48"/>
      <c r="M364" s="4"/>
      <c r="N364" s="4"/>
      <c r="O364"/>
    </row>
    <row r="365" spans="11:15" x14ac:dyDescent="0.2">
      <c r="K365" s="47"/>
      <c r="L365" s="48"/>
      <c r="M365" s="4"/>
      <c r="N365" s="4"/>
      <c r="O365"/>
    </row>
    <row r="366" spans="11:15" x14ac:dyDescent="0.2">
      <c r="K366" s="47"/>
      <c r="L366" s="48"/>
      <c r="M366" s="4"/>
      <c r="N366" s="4"/>
      <c r="O366"/>
    </row>
    <row r="367" spans="11:15" x14ac:dyDescent="0.2">
      <c r="K367" s="47"/>
      <c r="L367" s="48"/>
      <c r="M367" s="4"/>
      <c r="N367" s="4"/>
    </row>
    <row r="368" spans="11:15" x14ac:dyDescent="0.2">
      <c r="K368" s="47"/>
      <c r="L368" s="48"/>
      <c r="M368" s="4"/>
      <c r="N368" s="4"/>
    </row>
    <row r="369" spans="11:14" x14ac:dyDescent="0.2">
      <c r="K369" s="47"/>
      <c r="L369" s="48"/>
      <c r="M369" s="4"/>
      <c r="N369" s="4"/>
    </row>
    <row r="370" spans="11:14" x14ac:dyDescent="0.2">
      <c r="K370" s="47"/>
      <c r="L370" s="48"/>
      <c r="M370" s="4"/>
      <c r="N370" s="4"/>
    </row>
    <row r="371" spans="11:14" x14ac:dyDescent="0.2">
      <c r="K371" s="47"/>
      <c r="L371" s="48"/>
      <c r="M371" s="4"/>
      <c r="N371" s="4"/>
    </row>
    <row r="372" spans="11:14" x14ac:dyDescent="0.2">
      <c r="K372" s="47"/>
      <c r="L372" s="48"/>
      <c r="M372" s="4"/>
      <c r="N372" s="4"/>
    </row>
    <row r="373" spans="11:14" x14ac:dyDescent="0.2">
      <c r="K373" s="47"/>
      <c r="L373" s="48"/>
      <c r="M373" s="4"/>
      <c r="N373" s="4"/>
    </row>
    <row r="374" spans="11:14" x14ac:dyDescent="0.2">
      <c r="K374" s="47"/>
      <c r="L374" s="48"/>
      <c r="M374" s="4"/>
      <c r="N374" s="4"/>
    </row>
    <row r="375" spans="11:14" x14ac:dyDescent="0.2">
      <c r="K375" s="47"/>
      <c r="L375" s="48"/>
      <c r="M375" s="4"/>
      <c r="N375" s="4"/>
    </row>
    <row r="376" spans="11:14" x14ac:dyDescent="0.2">
      <c r="K376" s="47"/>
      <c r="L376" s="48"/>
      <c r="M376" s="4"/>
      <c r="N376" s="4"/>
    </row>
    <row r="377" spans="11:14" x14ac:dyDescent="0.2">
      <c r="K377" s="47"/>
      <c r="L377" s="48"/>
      <c r="M377" s="4"/>
      <c r="N377" s="4"/>
    </row>
    <row r="378" spans="11:14" x14ac:dyDescent="0.2">
      <c r="K378" s="47"/>
      <c r="L378" s="48"/>
      <c r="M378" s="4"/>
      <c r="N378" s="4"/>
    </row>
    <row r="379" spans="11:14" x14ac:dyDescent="0.2">
      <c r="K379" s="47"/>
      <c r="L379" s="48"/>
      <c r="M379" s="4"/>
      <c r="N379" s="4"/>
    </row>
    <row r="380" spans="11:14" x14ac:dyDescent="0.2">
      <c r="K380" s="47"/>
      <c r="L380" s="48"/>
      <c r="M380" s="4"/>
      <c r="N380" s="4"/>
    </row>
    <row r="381" spans="11:14" x14ac:dyDescent="0.2">
      <c r="K381" s="47"/>
      <c r="L381" s="48"/>
      <c r="M381" s="4"/>
      <c r="N381" s="4"/>
    </row>
    <row r="382" spans="11:14" x14ac:dyDescent="0.2">
      <c r="K382" s="47"/>
      <c r="L382" s="48"/>
      <c r="M382" s="4"/>
      <c r="N382" s="4"/>
    </row>
    <row r="383" spans="11:14" x14ac:dyDescent="0.2">
      <c r="K383" s="47"/>
      <c r="L383" s="48"/>
      <c r="M383" s="4"/>
      <c r="N383" s="4"/>
    </row>
    <row r="384" spans="11:14" x14ac:dyDescent="0.2">
      <c r="K384" s="47"/>
      <c r="L384" s="48"/>
      <c r="M384" s="4"/>
      <c r="N384" s="4"/>
    </row>
    <row r="385" spans="11:14" x14ac:dyDescent="0.2">
      <c r="K385" s="47"/>
      <c r="L385" s="48"/>
      <c r="M385" s="4"/>
      <c r="N385" s="4"/>
    </row>
    <row r="386" spans="11:14" x14ac:dyDescent="0.2">
      <c r="K386" s="47"/>
      <c r="L386" s="48"/>
      <c r="M386" s="4"/>
      <c r="N386" s="4"/>
    </row>
    <row r="387" spans="11:14" x14ac:dyDescent="0.2">
      <c r="K387" s="47"/>
      <c r="L387" s="48"/>
      <c r="M387" s="4"/>
      <c r="N387" s="4"/>
    </row>
    <row r="388" spans="11:14" x14ac:dyDescent="0.2">
      <c r="K388" s="47"/>
      <c r="L388" s="48"/>
      <c r="M388" s="4"/>
      <c r="N388" s="4"/>
    </row>
    <row r="389" spans="11:14" x14ac:dyDescent="0.2">
      <c r="K389" s="47"/>
      <c r="L389" s="48"/>
      <c r="M389" s="4"/>
      <c r="N389" s="4"/>
    </row>
    <row r="390" spans="11:14" x14ac:dyDescent="0.2">
      <c r="K390" s="47"/>
      <c r="L390" s="48"/>
      <c r="M390" s="4"/>
      <c r="N390" s="4"/>
    </row>
    <row r="391" spans="11:14" x14ac:dyDescent="0.2">
      <c r="K391" s="47"/>
      <c r="L391" s="48"/>
      <c r="M391" s="4"/>
      <c r="N391" s="4"/>
    </row>
    <row r="392" spans="11:14" x14ac:dyDescent="0.2">
      <c r="K392" s="47"/>
      <c r="L392" s="48"/>
      <c r="M392" s="4"/>
      <c r="N392" s="4"/>
    </row>
    <row r="393" spans="11:14" x14ac:dyDescent="0.2">
      <c r="K393" s="47"/>
      <c r="L393" s="48"/>
      <c r="M393" s="4"/>
      <c r="N393" s="4"/>
    </row>
    <row r="394" spans="11:14" x14ac:dyDescent="0.2">
      <c r="K394" s="47"/>
      <c r="L394" s="48"/>
      <c r="M394" s="4"/>
      <c r="N394" s="4"/>
    </row>
    <row r="395" spans="11:14" x14ac:dyDescent="0.2">
      <c r="K395" s="47"/>
      <c r="L395" s="48"/>
      <c r="M395" s="4"/>
      <c r="N395" s="4"/>
    </row>
    <row r="396" spans="11:14" x14ac:dyDescent="0.2">
      <c r="K396" s="47"/>
      <c r="L396" s="48"/>
      <c r="M396" s="4"/>
      <c r="N396" s="4"/>
    </row>
    <row r="397" spans="11:14" x14ac:dyDescent="0.2">
      <c r="K397" s="47"/>
      <c r="L397" s="48"/>
      <c r="M397" s="4"/>
      <c r="N397" s="4"/>
    </row>
    <row r="398" spans="11:14" x14ac:dyDescent="0.2">
      <c r="K398" s="47"/>
      <c r="L398" s="48"/>
      <c r="M398" s="4"/>
      <c r="N398" s="4"/>
    </row>
    <row r="399" spans="11:14" x14ac:dyDescent="0.2">
      <c r="K399" s="47"/>
      <c r="L399" s="48"/>
      <c r="M399" s="4"/>
      <c r="N399" s="4"/>
    </row>
    <row r="400" spans="11:14" x14ac:dyDescent="0.2">
      <c r="K400" s="47"/>
      <c r="L400" s="48"/>
      <c r="M400" s="4"/>
      <c r="N400" s="4"/>
    </row>
    <row r="401" spans="11:14" x14ac:dyDescent="0.2">
      <c r="K401" s="47"/>
      <c r="L401" s="48"/>
      <c r="M401" s="4"/>
      <c r="N401" s="4"/>
    </row>
    <row r="402" spans="11:14" x14ac:dyDescent="0.2">
      <c r="K402" s="47"/>
      <c r="L402" s="48"/>
      <c r="M402" s="4"/>
      <c r="N402" s="4"/>
    </row>
    <row r="403" spans="11:14" x14ac:dyDescent="0.2">
      <c r="K403" s="47"/>
      <c r="L403" s="48"/>
      <c r="M403" s="4"/>
      <c r="N403" s="4"/>
    </row>
    <row r="404" spans="11:14" x14ac:dyDescent="0.2">
      <c r="K404" s="47"/>
      <c r="L404" s="48"/>
      <c r="M404" s="4"/>
      <c r="N404" s="4"/>
    </row>
    <row r="405" spans="11:14" x14ac:dyDescent="0.2">
      <c r="K405" s="47"/>
      <c r="L405" s="48"/>
      <c r="M405" s="4"/>
      <c r="N405" s="4"/>
    </row>
    <row r="406" spans="11:14" x14ac:dyDescent="0.2">
      <c r="K406" s="47"/>
      <c r="L406" s="48"/>
      <c r="M406" s="4"/>
      <c r="N406" s="4"/>
    </row>
    <row r="407" spans="11:14" x14ac:dyDescent="0.2">
      <c r="K407" s="47"/>
      <c r="L407" s="48"/>
      <c r="M407" s="4"/>
      <c r="N407" s="4"/>
    </row>
    <row r="408" spans="11:14" x14ac:dyDescent="0.2">
      <c r="K408" s="47"/>
      <c r="L408" s="48"/>
      <c r="M408" s="4"/>
      <c r="N408" s="4"/>
    </row>
    <row r="409" spans="11:14" x14ac:dyDescent="0.2">
      <c r="K409" s="47"/>
      <c r="L409" s="48"/>
      <c r="M409" s="4"/>
      <c r="N409" s="4"/>
    </row>
    <row r="410" spans="11:14" x14ac:dyDescent="0.2">
      <c r="K410" s="4"/>
      <c r="L410" s="48"/>
      <c r="M410" s="4"/>
      <c r="N410" s="4"/>
    </row>
    <row r="411" spans="11:14" x14ac:dyDescent="0.2">
      <c r="K411" s="4"/>
      <c r="L411" s="48"/>
      <c r="M411" s="4"/>
      <c r="N411" s="4"/>
    </row>
    <row r="412" spans="11:14" x14ac:dyDescent="0.2">
      <c r="K412" s="47"/>
      <c r="L412" s="48"/>
      <c r="M412" s="4"/>
      <c r="N412" s="4"/>
    </row>
    <row r="413" spans="11:14" x14ac:dyDescent="0.2">
      <c r="K413" s="47"/>
      <c r="L413" s="48"/>
      <c r="M413" s="4"/>
      <c r="N413" s="4"/>
    </row>
    <row r="414" spans="11:14" x14ac:dyDescent="0.2">
      <c r="K414" s="47"/>
      <c r="L414" s="48"/>
      <c r="M414" s="4"/>
      <c r="N414" s="4"/>
    </row>
    <row r="415" spans="11:14" x14ac:dyDescent="0.2">
      <c r="K415" s="47"/>
      <c r="L415" s="48"/>
      <c r="M415" s="4"/>
      <c r="N415" s="4"/>
    </row>
    <row r="416" spans="11:14" x14ac:dyDescent="0.2">
      <c r="K416" s="47"/>
      <c r="L416" s="48"/>
      <c r="M416" s="4"/>
      <c r="N416" s="4"/>
    </row>
    <row r="417" spans="11:14" x14ac:dyDescent="0.2">
      <c r="K417" s="47"/>
      <c r="L417" s="48"/>
      <c r="M417" s="4"/>
      <c r="N417" s="4"/>
    </row>
    <row r="418" spans="11:14" x14ac:dyDescent="0.2">
      <c r="K418" s="47"/>
      <c r="L418" s="48"/>
      <c r="M418" s="4"/>
      <c r="N418" s="4"/>
    </row>
    <row r="419" spans="11:14" x14ac:dyDescent="0.2">
      <c r="K419" s="47"/>
      <c r="L419" s="48"/>
      <c r="M419" s="4"/>
      <c r="N419" s="4"/>
    </row>
    <row r="420" spans="11:14" x14ac:dyDescent="0.2">
      <c r="K420" s="47"/>
      <c r="L420" s="48"/>
      <c r="M420" s="4"/>
      <c r="N420" s="4"/>
    </row>
    <row r="421" spans="11:14" x14ac:dyDescent="0.2">
      <c r="K421" s="47"/>
      <c r="L421" s="48"/>
      <c r="M421" s="4"/>
      <c r="N421" s="4"/>
    </row>
    <row r="422" spans="11:14" x14ac:dyDescent="0.2">
      <c r="K422" s="47"/>
      <c r="L422" s="48"/>
      <c r="M422" s="4"/>
      <c r="N422" s="4"/>
    </row>
    <row r="423" spans="11:14" x14ac:dyDescent="0.2">
      <c r="K423" s="47"/>
      <c r="L423" s="48"/>
      <c r="M423" s="4"/>
      <c r="N423" s="4"/>
    </row>
    <row r="424" spans="11:14" x14ac:dyDescent="0.2">
      <c r="K424" s="47"/>
      <c r="L424" s="48"/>
      <c r="M424" s="4"/>
      <c r="N424" s="4"/>
    </row>
    <row r="425" spans="11:14" x14ac:dyDescent="0.2">
      <c r="K425" s="4"/>
      <c r="L425" s="48"/>
      <c r="M425" s="4"/>
      <c r="N425" s="4"/>
    </row>
    <row r="426" spans="11:14" x14ac:dyDescent="0.2">
      <c r="K426" s="4"/>
      <c r="L426" s="48"/>
      <c r="M426" s="4"/>
      <c r="N426" s="4"/>
    </row>
    <row r="427" spans="11:14" x14ac:dyDescent="0.2">
      <c r="K427" s="47"/>
      <c r="L427" s="48"/>
      <c r="M427" s="4"/>
      <c r="N427" s="4"/>
    </row>
    <row r="428" spans="11:14" x14ac:dyDescent="0.2">
      <c r="K428" s="4"/>
      <c r="L428" s="48"/>
      <c r="M428" s="4"/>
      <c r="N428" s="4"/>
    </row>
    <row r="429" spans="11:14" x14ac:dyDescent="0.2">
      <c r="K429" s="47"/>
      <c r="L429" s="48"/>
      <c r="M429" s="4"/>
      <c r="N429" s="4"/>
    </row>
    <row r="430" spans="11:14" x14ac:dyDescent="0.2">
      <c r="K430" s="47"/>
      <c r="L430" s="48"/>
      <c r="M430" s="4"/>
      <c r="N430" s="4"/>
    </row>
    <row r="431" spans="11:14" x14ac:dyDescent="0.2">
      <c r="K431" s="47"/>
      <c r="L431" s="48"/>
      <c r="M431" s="4"/>
      <c r="N431" s="4"/>
    </row>
    <row r="432" spans="11:14" x14ac:dyDescent="0.2">
      <c r="K432" s="47"/>
      <c r="L432" s="48"/>
      <c r="M432" s="4"/>
      <c r="N432" s="4"/>
    </row>
    <row r="433" spans="11:14" x14ac:dyDescent="0.2">
      <c r="K433" s="47"/>
      <c r="L433" s="48"/>
      <c r="M433" s="4"/>
      <c r="N433" s="4"/>
    </row>
    <row r="434" spans="11:14" x14ac:dyDescent="0.2">
      <c r="K434" s="47"/>
      <c r="L434" s="48"/>
      <c r="M434" s="4"/>
      <c r="N434" s="4"/>
    </row>
    <row r="435" spans="11:14" x14ac:dyDescent="0.2">
      <c r="K435" s="47"/>
      <c r="L435" s="48"/>
      <c r="M435" s="4"/>
      <c r="N435" s="4"/>
    </row>
    <row r="436" spans="11:14" x14ac:dyDescent="0.2">
      <c r="K436" s="47"/>
      <c r="L436" s="48"/>
      <c r="M436" s="4"/>
      <c r="N436" s="4"/>
    </row>
    <row r="437" spans="11:14" x14ac:dyDescent="0.2">
      <c r="K437" s="47"/>
      <c r="L437" s="48"/>
      <c r="M437" s="4"/>
      <c r="N437" s="4"/>
    </row>
    <row r="438" spans="11:14" x14ac:dyDescent="0.2">
      <c r="K438" s="47"/>
      <c r="L438" s="48"/>
      <c r="M438" s="4"/>
      <c r="N438" s="4"/>
    </row>
    <row r="439" spans="11:14" x14ac:dyDescent="0.2">
      <c r="K439" s="47"/>
      <c r="L439" s="48"/>
      <c r="M439" s="4"/>
      <c r="N439" s="4"/>
    </row>
    <row r="440" spans="11:14" x14ac:dyDescent="0.2">
      <c r="K440" s="47"/>
      <c r="L440" s="48"/>
      <c r="M440" s="4"/>
      <c r="N440" s="4"/>
    </row>
    <row r="441" spans="11:14" x14ac:dyDescent="0.2">
      <c r="K441" s="47"/>
      <c r="L441" s="48"/>
      <c r="M441" s="4"/>
      <c r="N441" s="4"/>
    </row>
    <row r="442" spans="11:14" x14ac:dyDescent="0.2">
      <c r="K442" s="47"/>
      <c r="L442" s="48"/>
      <c r="M442" s="4"/>
      <c r="N442" s="4"/>
    </row>
    <row r="443" spans="11:14" x14ac:dyDescent="0.2">
      <c r="K443" s="47"/>
      <c r="L443" s="48"/>
      <c r="M443" s="4"/>
      <c r="N443" s="4"/>
    </row>
    <row r="444" spans="11:14" x14ac:dyDescent="0.2">
      <c r="K444" s="47"/>
      <c r="L444" s="48"/>
      <c r="M444" s="4"/>
      <c r="N444" s="4"/>
    </row>
  </sheetData>
  <sheetProtection algorithmName="SHA-512" hashValue="V0BfI6QhyQBtHR3wxnYx0PsnC7Bi+iwARn3wt/rwdfaoI+MbrBeNoeXeeFeNK4FS6F7/bJjFItaKmZ4vXxR5pA==" saltValue="OTqAuNqUxCV7QRttrjEBxQ==" spinCount="100000" sheet="1" objects="1" scenarios="1"/>
  <mergeCells count="120">
    <mergeCell ref="D31:D36"/>
    <mergeCell ref="E31:E36"/>
    <mergeCell ref="F31:F36"/>
    <mergeCell ref="G31:G36"/>
    <mergeCell ref="H31:H36"/>
    <mergeCell ref="I31:I36"/>
    <mergeCell ref="A37:A42"/>
    <mergeCell ref="B37:C42"/>
    <mergeCell ref="D37:D42"/>
    <mergeCell ref="E37:E42"/>
    <mergeCell ref="F37:F42"/>
    <mergeCell ref="G37:G42"/>
    <mergeCell ref="H37:H42"/>
    <mergeCell ref="I37:I42"/>
    <mergeCell ref="Z3:AA3"/>
    <mergeCell ref="A4:B4"/>
    <mergeCell ref="C4:J4"/>
    <mergeCell ref="L4:O4"/>
    <mergeCell ref="Z4:AA4"/>
    <mergeCell ref="A5:A6"/>
    <mergeCell ref="B5:C6"/>
    <mergeCell ref="D5:D6"/>
    <mergeCell ref="E5:I6"/>
    <mergeCell ref="O5:O6"/>
    <mergeCell ref="J5:N5"/>
    <mergeCell ref="A1:O1"/>
    <mergeCell ref="A3:B3"/>
    <mergeCell ref="C3:J3"/>
    <mergeCell ref="L3:O3"/>
    <mergeCell ref="H7:H12"/>
    <mergeCell ref="I7:I12"/>
    <mergeCell ref="A13:A18"/>
    <mergeCell ref="B13:C18"/>
    <mergeCell ref="D13:D18"/>
    <mergeCell ref="E13:E18"/>
    <mergeCell ref="F13:F18"/>
    <mergeCell ref="G13:G18"/>
    <mergeCell ref="H13:H18"/>
    <mergeCell ref="I13:I18"/>
    <mergeCell ref="A7:A12"/>
    <mergeCell ref="B7:C12"/>
    <mergeCell ref="D7:D12"/>
    <mergeCell ref="E7:E12"/>
    <mergeCell ref="F7:F12"/>
    <mergeCell ref="G7:G12"/>
    <mergeCell ref="K43:M43"/>
    <mergeCell ref="A45:O45"/>
    <mergeCell ref="E50:M50"/>
    <mergeCell ref="G51:I51"/>
    <mergeCell ref="K51:L51"/>
    <mergeCell ref="A52:O52"/>
    <mergeCell ref="H19:H24"/>
    <mergeCell ref="I19:I24"/>
    <mergeCell ref="A25:A30"/>
    <mergeCell ref="B25:C30"/>
    <mergeCell ref="D25:D30"/>
    <mergeCell ref="E25:E30"/>
    <mergeCell ref="F25:F30"/>
    <mergeCell ref="G25:G30"/>
    <mergeCell ref="H25:H30"/>
    <mergeCell ref="I25:I30"/>
    <mergeCell ref="A19:A24"/>
    <mergeCell ref="B19:C24"/>
    <mergeCell ref="D19:D24"/>
    <mergeCell ref="E19:E24"/>
    <mergeCell ref="F19:F24"/>
    <mergeCell ref="G19:G24"/>
    <mergeCell ref="A31:A36"/>
    <mergeCell ref="B31:C36"/>
    <mergeCell ref="A56:A57"/>
    <mergeCell ref="B56:C57"/>
    <mergeCell ref="D56:D57"/>
    <mergeCell ref="E56:I57"/>
    <mergeCell ref="J56:M56"/>
    <mergeCell ref="O56:O57"/>
    <mergeCell ref="A54:B54"/>
    <mergeCell ref="C54:J54"/>
    <mergeCell ref="L54:O54"/>
    <mergeCell ref="A55:B55"/>
    <mergeCell ref="C55:J55"/>
    <mergeCell ref="L55:O55"/>
    <mergeCell ref="I58:I63"/>
    <mergeCell ref="A64:A69"/>
    <mergeCell ref="B64:C69"/>
    <mergeCell ref="D64:D69"/>
    <mergeCell ref="E64:E69"/>
    <mergeCell ref="F64:F69"/>
    <mergeCell ref="G64:G69"/>
    <mergeCell ref="H64:H69"/>
    <mergeCell ref="I64:I69"/>
    <mergeCell ref="A58:A63"/>
    <mergeCell ref="B58:C63"/>
    <mergeCell ref="D58:D63"/>
    <mergeCell ref="E58:E63"/>
    <mergeCell ref="F58:F63"/>
    <mergeCell ref="G58:G63"/>
    <mergeCell ref="K82:M82"/>
    <mergeCell ref="A84:O84"/>
    <mergeCell ref="E89:M89"/>
    <mergeCell ref="G90:I90"/>
    <mergeCell ref="K90:L90"/>
    <mergeCell ref="C49:D49"/>
    <mergeCell ref="C88:D88"/>
    <mergeCell ref="H70:H75"/>
    <mergeCell ref="I70:I75"/>
    <mergeCell ref="A76:A81"/>
    <mergeCell ref="B76:C81"/>
    <mergeCell ref="D76:D81"/>
    <mergeCell ref="E76:E81"/>
    <mergeCell ref="F76:F81"/>
    <mergeCell ref="G76:G81"/>
    <mergeCell ref="H76:H81"/>
    <mergeCell ref="I76:I81"/>
    <mergeCell ref="A70:A75"/>
    <mergeCell ref="B70:C75"/>
    <mergeCell ref="D70:D75"/>
    <mergeCell ref="E70:E75"/>
    <mergeCell ref="F70:F75"/>
    <mergeCell ref="G70:G75"/>
    <mergeCell ref="H58:H63"/>
  </mergeCells>
  <phoneticPr fontId="3"/>
  <dataValidations count="14">
    <dataValidation type="list" allowBlank="1" showInputMessage="1" showErrorMessage="1" error="リストから選んで入力してください。" prompt="リストから選んで入力してください。" sqref="B58:C81 B7:C42" xr:uid="{00000000-0002-0000-0200-000000000000}">
      <formula1>リレー種目</formula1>
    </dataValidation>
    <dataValidation type="textLength" imeMode="off" operator="lessThanOrEqual" allowBlank="1" showInputMessage="1" showErrorMessage="1" prompt="半角で２桁の数字を入力してください。手動計時の場合は１桁の数字を入力してください。" sqref="I58:I81 I7:I42" xr:uid="{00000000-0002-0000-0200-000001000000}">
      <formula1>2</formula1>
    </dataValidation>
    <dataValidation type="textLength" imeMode="off" operator="equal" allowBlank="1" showInputMessage="1" showErrorMessage="1" prompt="半角で数字を入力してください。" sqref="G58:G81 G7:G42" xr:uid="{00000000-0002-0000-0200-000002000000}">
      <formula1>2</formula1>
    </dataValidation>
    <dataValidation type="textLength" imeMode="off" operator="equal" allowBlank="1" showInputMessage="1" showErrorMessage="1" prompt="半角で数字を入力してください。" sqref="E58:E81 E7:E42" xr:uid="{00000000-0002-0000-0200-000003000000}">
      <formula1>1</formula1>
    </dataValidation>
    <dataValidation type="list" allowBlank="1" showInputMessage="1" showErrorMessage="1" error="リストから選んで入力してください。" prompt="リストから選んで入力してください。" sqref="D58:D81 D7:D42" xr:uid="{00000000-0002-0000-0200-000004000000}">
      <formula1>チーム名</formula1>
    </dataValidation>
    <dataValidation imeMode="on" allowBlank="1" showInputMessage="1" showErrorMessage="1" sqref="C3:C4 K3 K54 C54:C55" xr:uid="{00000000-0002-0000-0200-000005000000}"/>
    <dataValidation imeMode="off" allowBlank="1" showInputMessage="1" showErrorMessage="1" sqref="L4:O4 L55:O55 J58:J81 J7:J42" xr:uid="{00000000-0002-0000-0200-000006000000}"/>
    <dataValidation imeMode="disabled" allowBlank="1" showInputMessage="1" showErrorMessage="1" sqref="L3:O3 L54:O54" xr:uid="{00000000-0002-0000-0200-000007000000}"/>
    <dataValidation type="list" imeMode="disabled" allowBlank="1" showInputMessage="1" showErrorMessage="1" prompt="学年を選択してください" sqref="M58:N81" xr:uid="{00000000-0002-0000-0200-000008000000}">
      <formula1>gakunen2</formula1>
    </dataValidation>
    <dataValidation imeMode="halfKatakana" allowBlank="1" showInputMessage="1" showErrorMessage="1" prompt="氏名のﾌﾘｶﾞﾅ(半角ｶﾀｶﾅ)を入力してください。_x000a_姓と名の間に半角スペースを入れてください｡" sqref="L58:L81 L7:L42" xr:uid="{00000000-0002-0000-0200-000009000000}"/>
    <dataValidation imeMode="hiragana" allowBlank="1" showInputMessage="1" showErrorMessage="1" prompt="姓と名の間に全角スペースを入れてください" sqref="K58:K81 K7:K42" xr:uid="{00000000-0002-0000-0200-00000A000000}"/>
    <dataValidation type="list" allowBlank="1" showInputMessage="1" showErrorMessage="1" sqref="AH7:AH81" xr:uid="{00000000-0002-0000-0200-00000B000000}">
      <formula1>prefec2</formula1>
    </dataValidation>
    <dataValidation type="list" imeMode="disabled" allowBlank="1" showInputMessage="1" showErrorMessage="1" prompt="学年を選択してください" sqref="M7:M42" xr:uid="{00000000-0002-0000-0200-00000C000000}">
      <formula1>学年</formula1>
    </dataValidation>
    <dataValidation type="list" imeMode="disabled" allowBlank="1" showInputMessage="1" showErrorMessage="1" prompt="性別を選択してください" sqref="N7:N42" xr:uid="{00000000-0002-0000-0200-00000D000000}">
      <formula1>性別</formula1>
    </dataValidation>
  </dataValidations>
  <printOptions horizontalCentered="1" verticalCentered="1"/>
  <pageMargins left="0.59055118110236227" right="0.59055118110236227" top="0.39370078740157483" bottom="0.19685039370078741" header="0.31496062992125984" footer="0.31496062992125984"/>
  <pageSetup paperSize="9" scale="93" orientation="portrait" r:id="rId1"/>
  <rowBreaks count="1" manualBreakCount="1">
    <brk id="51" max="13" man="1"/>
  </rowBreaks>
  <colBreaks count="1" manualBreakCount="1">
    <brk id="15" max="160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9"/>
  <sheetViews>
    <sheetView showGridLines="0" view="pageBreakPreview" zoomScaleNormal="100" zoomScaleSheetLayoutView="100" workbookViewId="0">
      <selection activeCell="D13" sqref="D13:E13"/>
    </sheetView>
  </sheetViews>
  <sheetFormatPr defaultColWidth="9" defaultRowHeight="13.2" x14ac:dyDescent="0.2"/>
  <cols>
    <col min="1" max="1" width="3.109375" style="85" customWidth="1"/>
    <col min="2" max="2" width="12.109375" style="85" customWidth="1"/>
    <col min="3" max="3" width="15.109375" style="85" customWidth="1"/>
    <col min="4" max="4" width="5.44140625" style="85" customWidth="1"/>
    <col min="5" max="5" width="4.21875" style="85" customWidth="1"/>
    <col min="6" max="6" width="3.77734375" style="85" customWidth="1"/>
    <col min="7" max="7" width="6.109375" style="85" customWidth="1"/>
    <col min="8" max="8" width="7.44140625" style="85" customWidth="1"/>
    <col min="9" max="9" width="8.21875" style="85" customWidth="1"/>
    <col min="10" max="10" width="9.77734375" style="85" customWidth="1"/>
    <col min="11" max="11" width="4.88671875" style="85" customWidth="1"/>
    <col min="12" max="12" width="5.77734375" style="85" customWidth="1"/>
    <col min="13" max="13" width="2.6640625" style="85" customWidth="1"/>
    <col min="14" max="16384" width="9" style="70"/>
  </cols>
  <sheetData>
    <row r="1" spans="1:13" x14ac:dyDescent="0.2">
      <c r="B1" s="85">
        <f>'申込書（個人種目）'!$AC$4</f>
        <v>0</v>
      </c>
    </row>
    <row r="2" spans="1:13" ht="22.5" customHeight="1" x14ac:dyDescent="0.2">
      <c r="A2" s="97"/>
      <c r="B2" s="98"/>
      <c r="C2" s="98"/>
      <c r="D2" s="98"/>
      <c r="E2" s="98"/>
      <c r="F2" s="98"/>
      <c r="G2" s="98"/>
      <c r="H2" s="98"/>
      <c r="I2" s="98"/>
      <c r="J2" s="98"/>
      <c r="K2" s="98"/>
      <c r="L2" s="99"/>
    </row>
    <row r="3" spans="1:13" ht="39" customHeight="1" x14ac:dyDescent="0.2">
      <c r="A3" s="331" t="s">
        <v>331</v>
      </c>
      <c r="B3" s="332"/>
      <c r="C3" s="332"/>
      <c r="D3" s="332"/>
      <c r="E3" s="332"/>
      <c r="F3" s="332"/>
      <c r="G3" s="332"/>
      <c r="H3" s="332"/>
      <c r="I3" s="332"/>
      <c r="J3" s="332"/>
      <c r="K3" s="332"/>
      <c r="L3" s="333"/>
    </row>
    <row r="4" spans="1:13" ht="22.5" customHeight="1" x14ac:dyDescent="0.2">
      <c r="A4" s="100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2"/>
    </row>
    <row r="5" spans="1:13" ht="22.5" customHeight="1" x14ac:dyDescent="0.2">
      <c r="A5" s="55"/>
      <c r="B5" s="334" t="s">
        <v>236</v>
      </c>
      <c r="C5" s="334"/>
      <c r="D5" s="335">
        <f>'申込書（個人種目）'!C3</f>
        <v>0</v>
      </c>
      <c r="E5" s="335"/>
      <c r="F5" s="335"/>
      <c r="G5" s="335"/>
      <c r="H5" s="335"/>
      <c r="I5" s="335"/>
      <c r="J5" s="56" t="s">
        <v>238</v>
      </c>
      <c r="K5" s="57"/>
      <c r="L5" s="58"/>
    </row>
    <row r="6" spans="1:13" ht="22.5" customHeight="1" x14ac:dyDescent="0.2">
      <c r="A6" s="55"/>
      <c r="B6" s="334" t="s">
        <v>237</v>
      </c>
      <c r="C6" s="334"/>
      <c r="D6" s="336">
        <f>'申込書（個人種目）'!H32</f>
        <v>0</v>
      </c>
      <c r="E6" s="336"/>
      <c r="F6" s="336"/>
      <c r="G6" s="336"/>
      <c r="H6" s="336"/>
      <c r="I6" s="336"/>
      <c r="J6" s="59" t="s">
        <v>238</v>
      </c>
      <c r="K6" s="153"/>
      <c r="L6" s="58"/>
    </row>
    <row r="7" spans="1:13" ht="22.5" customHeight="1" x14ac:dyDescent="0.2">
      <c r="A7" s="55"/>
      <c r="B7" s="57"/>
      <c r="C7" s="57"/>
      <c r="D7" s="339"/>
      <c r="E7" s="339"/>
      <c r="F7" s="152"/>
      <c r="G7" s="152"/>
      <c r="H7" s="60"/>
      <c r="I7" s="152"/>
      <c r="J7" s="60"/>
      <c r="K7" s="153"/>
      <c r="L7" s="58"/>
    </row>
    <row r="8" spans="1:13" ht="37.5" customHeight="1" x14ac:dyDescent="0.3">
      <c r="A8" s="55"/>
      <c r="B8" s="57"/>
      <c r="C8" s="57"/>
      <c r="D8" s="104" t="s">
        <v>253</v>
      </c>
      <c r="E8" s="337">
        <f>J16</f>
        <v>0</v>
      </c>
      <c r="F8" s="337"/>
      <c r="G8" s="337"/>
      <c r="H8" s="337"/>
      <c r="I8" s="103" t="s">
        <v>254</v>
      </c>
      <c r="K8" s="153"/>
      <c r="L8" s="58"/>
    </row>
    <row r="9" spans="1:13" ht="22.5" customHeight="1" x14ac:dyDescent="0.2">
      <c r="A9" s="55"/>
      <c r="B9" s="340"/>
      <c r="C9" s="340"/>
      <c r="D9" s="340"/>
      <c r="E9" s="340"/>
      <c r="F9" s="340"/>
      <c r="G9" s="340"/>
      <c r="H9" s="340"/>
      <c r="I9" s="340"/>
      <c r="J9" s="340"/>
      <c r="K9" s="340"/>
      <c r="L9" s="58"/>
    </row>
    <row r="10" spans="1:13" ht="22.5" customHeight="1" x14ac:dyDescent="0.2">
      <c r="A10" s="55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8"/>
    </row>
    <row r="11" spans="1:13" ht="22.5" customHeight="1" x14ac:dyDescent="0.2">
      <c r="A11" s="55"/>
      <c r="B11" s="63" t="s">
        <v>1226</v>
      </c>
      <c r="C11" s="57"/>
      <c r="D11" s="57"/>
      <c r="E11" s="153"/>
      <c r="F11" s="153"/>
      <c r="G11" s="153"/>
      <c r="H11" s="153"/>
      <c r="I11" s="153"/>
      <c r="J11" s="153"/>
      <c r="K11" s="153"/>
      <c r="L11" s="58"/>
    </row>
    <row r="12" spans="1:13" ht="22.5" customHeight="1" x14ac:dyDescent="0.2">
      <c r="A12" s="62"/>
      <c r="B12" s="341" t="s">
        <v>1224</v>
      </c>
      <c r="C12" s="341"/>
      <c r="D12" s="338">
        <v>700</v>
      </c>
      <c r="E12" s="338"/>
      <c r="F12" s="64" t="s">
        <v>233</v>
      </c>
      <c r="G12" s="64" t="s">
        <v>234</v>
      </c>
      <c r="H12" s="95">
        <f>基礎データ【必ず入力してください】!$C$15</f>
        <v>0</v>
      </c>
      <c r="I12" s="65" t="s">
        <v>390</v>
      </c>
      <c r="J12" s="95">
        <f>D12*H12</f>
        <v>0</v>
      </c>
      <c r="K12" s="67" t="s">
        <v>233</v>
      </c>
      <c r="L12" s="68"/>
      <c r="M12" s="63"/>
    </row>
    <row r="13" spans="1:13" ht="22.5" customHeight="1" x14ac:dyDescent="0.2">
      <c r="A13" s="62"/>
      <c r="B13" s="341" t="s">
        <v>1225</v>
      </c>
      <c r="C13" s="341"/>
      <c r="D13" s="342">
        <v>1000</v>
      </c>
      <c r="E13" s="342"/>
      <c r="F13" s="64" t="s">
        <v>233</v>
      </c>
      <c r="G13" s="64" t="s">
        <v>234</v>
      </c>
      <c r="H13" s="94">
        <f>基礎データ【必ず入力してください】!$C$19</f>
        <v>0</v>
      </c>
      <c r="I13" s="65" t="s">
        <v>390</v>
      </c>
      <c r="J13" s="96">
        <f>D13*H13</f>
        <v>0</v>
      </c>
      <c r="K13" s="67" t="s">
        <v>233</v>
      </c>
      <c r="L13" s="68"/>
      <c r="M13" s="63"/>
    </row>
    <row r="14" spans="1:13" ht="22.5" customHeight="1" x14ac:dyDescent="0.2">
      <c r="A14" s="62"/>
      <c r="B14" s="341" t="s">
        <v>255</v>
      </c>
      <c r="C14" s="341"/>
      <c r="D14" s="338">
        <v>500</v>
      </c>
      <c r="E14" s="338"/>
      <c r="F14" s="64" t="s">
        <v>233</v>
      </c>
      <c r="G14" s="64" t="s">
        <v>234</v>
      </c>
      <c r="H14" s="96">
        <f>$D$15</f>
        <v>0</v>
      </c>
      <c r="I14" s="65" t="s">
        <v>1268</v>
      </c>
      <c r="J14" s="96">
        <f>D14*H14</f>
        <v>0</v>
      </c>
      <c r="K14" s="67" t="s">
        <v>233</v>
      </c>
      <c r="L14" s="68"/>
      <c r="M14" s="63"/>
    </row>
    <row r="15" spans="1:13" ht="22.5" customHeight="1" x14ac:dyDescent="0.2">
      <c r="A15" s="62"/>
      <c r="B15" s="63"/>
      <c r="C15" s="63" t="s">
        <v>258</v>
      </c>
      <c r="D15" s="338">
        <f>基礎データ【必ず入力してください】!$C$12</f>
        <v>0</v>
      </c>
      <c r="E15" s="338"/>
      <c r="F15" s="64" t="s">
        <v>260</v>
      </c>
      <c r="G15" s="64" t="s">
        <v>259</v>
      </c>
      <c r="H15" s="66"/>
      <c r="I15" s="65"/>
      <c r="J15" s="94"/>
      <c r="K15" s="67"/>
      <c r="L15" s="68"/>
      <c r="M15" s="63"/>
    </row>
    <row r="16" spans="1:13" ht="22.5" customHeight="1" x14ac:dyDescent="0.2">
      <c r="A16" s="62"/>
      <c r="B16" s="63"/>
      <c r="C16" s="63"/>
      <c r="D16" s="69"/>
      <c r="E16" s="69"/>
      <c r="F16" s="69"/>
      <c r="G16" s="69"/>
      <c r="H16" s="69"/>
      <c r="I16" s="64" t="s">
        <v>235</v>
      </c>
      <c r="J16" s="95">
        <f>SUM(J12:J14)</f>
        <v>0</v>
      </c>
      <c r="K16" s="67" t="s">
        <v>233</v>
      </c>
      <c r="L16" s="68"/>
      <c r="M16" s="63"/>
    </row>
    <row r="17" spans="1:12" ht="22.5" customHeight="1" x14ac:dyDescent="0.2">
      <c r="A17" s="71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72"/>
    </row>
    <row r="18" spans="1:12" ht="36.75" customHeight="1" x14ac:dyDescent="0.2">
      <c r="B18" s="154"/>
      <c r="H18" s="155"/>
    </row>
    <row r="19" spans="1:12" x14ac:dyDescent="0.2">
      <c r="H19" s="155"/>
    </row>
  </sheetData>
  <sheetProtection algorithmName="SHA-512" hashValue="z3Uf0RZ9omZAl7OUgI558KRQ853oC7uXUVd1S/pkrosKF3B2JxQW7br70BOap+EDEvwS2bx9uG7D0wDijEodMw==" saltValue="kqAJXbfsbGPD7Dyq6147VQ==" spinCount="100000" sheet="1" objects="1" scenarios="1"/>
  <mergeCells count="15">
    <mergeCell ref="E8:H8"/>
    <mergeCell ref="D15:E15"/>
    <mergeCell ref="D7:E7"/>
    <mergeCell ref="D12:E12"/>
    <mergeCell ref="D14:E14"/>
    <mergeCell ref="B9:K9"/>
    <mergeCell ref="B12:C12"/>
    <mergeCell ref="B13:C13"/>
    <mergeCell ref="B14:C14"/>
    <mergeCell ref="D13:E13"/>
    <mergeCell ref="A3:L3"/>
    <mergeCell ref="B5:C5"/>
    <mergeCell ref="D5:I5"/>
    <mergeCell ref="B6:C6"/>
    <mergeCell ref="D6:I6"/>
  </mergeCells>
  <phoneticPr fontId="16"/>
  <dataValidations count="1">
    <dataValidation imeMode="off" allowBlank="1" showInputMessage="1" showErrorMessage="1" sqref="H12:H15" xr:uid="{00000000-0002-0000-0300-000000000000}"/>
  </dataValidations>
  <printOptions horizontalCentered="1"/>
  <pageMargins left="0.70866141732283472" right="0.70866141732283472" top="0.39370078740157483" bottom="0.39370078740157483" header="0.31496062992125984" footer="0.31496062992125984"/>
  <pageSetup paperSize="9" orientation="portrait" r:id="rId1"/>
  <ignoredErrors>
    <ignoredError sqref="B1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"/>
  <sheetViews>
    <sheetView workbookViewId="0">
      <selection activeCell="I14" sqref="I14"/>
    </sheetView>
  </sheetViews>
  <sheetFormatPr defaultRowHeight="13.2" x14ac:dyDescent="0.2"/>
  <sheetData/>
  <phoneticPr fontId="15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S137"/>
  <sheetViews>
    <sheetView topLeftCell="D1" workbookViewId="0">
      <selection activeCell="O20" sqref="O20"/>
    </sheetView>
  </sheetViews>
  <sheetFormatPr defaultColWidth="9" defaultRowHeight="13.2" x14ac:dyDescent="0.2"/>
  <cols>
    <col min="1" max="1" width="5.6640625" style="16" customWidth="1"/>
    <col min="2" max="2" width="10.44140625" style="16" bestFit="1" customWidth="1"/>
    <col min="3" max="3" width="15" style="16" bestFit="1" customWidth="1"/>
    <col min="4" max="4" width="6.44140625" style="16" customWidth="1"/>
    <col min="5" max="5" width="18.33203125" style="16" bestFit="1" customWidth="1"/>
    <col min="6" max="6" width="14" style="16" customWidth="1"/>
    <col min="7" max="7" width="3.44140625" style="16" bestFit="1" customWidth="1"/>
    <col min="8" max="8" width="7.44140625" style="16" bestFit="1" customWidth="1"/>
    <col min="9" max="9" width="4" style="16" customWidth="1"/>
    <col min="10" max="10" width="6.77734375" style="16" customWidth="1"/>
    <col min="11" max="12" width="9" style="16"/>
    <col min="13" max="13" width="2.6640625" style="16" customWidth="1"/>
    <col min="14" max="14" width="10.44140625" style="16" bestFit="1" customWidth="1"/>
    <col min="15" max="16" width="9" style="16"/>
    <col min="17" max="17" width="10.44140625" style="16" bestFit="1" customWidth="1"/>
    <col min="18" max="16384" width="9" style="16"/>
  </cols>
  <sheetData>
    <row r="1" spans="1:19" x14ac:dyDescent="0.2">
      <c r="B1" s="24" t="s">
        <v>267</v>
      </c>
      <c r="C1" s="24" t="s">
        <v>268</v>
      </c>
      <c r="D1" s="24" t="s">
        <v>108</v>
      </c>
      <c r="E1" s="24" t="s">
        <v>26</v>
      </c>
      <c r="F1" s="24" t="s">
        <v>109</v>
      </c>
      <c r="G1" s="24" t="s">
        <v>25</v>
      </c>
      <c r="H1" s="24" t="s">
        <v>104</v>
      </c>
      <c r="I1" s="24" t="s">
        <v>269</v>
      </c>
      <c r="J1" s="24" t="s">
        <v>270</v>
      </c>
      <c r="N1" s="51" t="s">
        <v>6</v>
      </c>
      <c r="O1" s="51" t="s">
        <v>271</v>
      </c>
      <c r="P1" s="51" t="s">
        <v>272</v>
      </c>
      <c r="Q1" s="52" t="s">
        <v>7</v>
      </c>
      <c r="R1" s="52" t="s">
        <v>273</v>
      </c>
      <c r="S1" s="52" t="s">
        <v>274</v>
      </c>
    </row>
    <row r="2" spans="1:19" x14ac:dyDescent="0.2">
      <c r="A2" s="16">
        <v>1</v>
      </c>
      <c r="B2" s="16" t="str">
        <f>'申込書（個人種目）'!R7</f>
        <v/>
      </c>
      <c r="C2" s="16" t="str">
        <f>'申込書（個人種目）'!X7</f>
        <v xml:space="preserve"> </v>
      </c>
      <c r="D2" s="16" t="str">
        <f>'申込書（個人種目）'!Y7</f>
        <v/>
      </c>
      <c r="E2" s="16" t="str">
        <f>'申込書（個人種目）'!Z7</f>
        <v/>
      </c>
      <c r="F2" s="16" t="str">
        <f>'申込書（個人種目）'!AA7</f>
        <v/>
      </c>
      <c r="G2" s="16" t="str">
        <f>'申込書（個人種目）'!AB7</f>
        <v/>
      </c>
      <c r="H2" s="16" t="str">
        <f>'申込書（個人種目）'!AC7</f>
        <v/>
      </c>
      <c r="I2" s="16" t="str">
        <f>'申込書（個人種目）'!AD7</f>
        <v/>
      </c>
      <c r="J2" s="16" t="str">
        <f>IF(ISBLANK('申込書（個人種目）'!AE7),"",'申込書（個人種目）'!AE7)</f>
        <v/>
      </c>
      <c r="N2" s="51" t="str">
        <f>IF(B2="","",IF(B2&lt;200000000,B2,""))</f>
        <v/>
      </c>
      <c r="O2" s="51" t="str">
        <f>IF(N2="","",1/COUNTIF($N$2:$N$137,N2))</f>
        <v/>
      </c>
      <c r="P2" s="53">
        <f>SUM(O2:O137)</f>
        <v>0</v>
      </c>
      <c r="Q2" s="52" t="str">
        <f>IF(B2="","",IF(B2&gt;200000000,B2,""))</f>
        <v/>
      </c>
      <c r="R2" s="52" t="str">
        <f>IF(Q2="","",1/COUNTIF($Q$2:$Q$137,Q2))</f>
        <v/>
      </c>
      <c r="S2" s="54">
        <f>SUM(R2:R137)</f>
        <v>0</v>
      </c>
    </row>
    <row r="3" spans="1:19" x14ac:dyDescent="0.2">
      <c r="A3" s="16">
        <v>2</v>
      </c>
      <c r="B3" s="16" t="str">
        <f>'申込書（個人種目）'!R8</f>
        <v/>
      </c>
      <c r="C3" s="16" t="str">
        <f>'申込書（個人種目）'!X8</f>
        <v xml:space="preserve"> </v>
      </c>
      <c r="D3" s="16" t="str">
        <f>'申込書（個人種目）'!Y8</f>
        <v/>
      </c>
      <c r="E3" s="16" t="str">
        <f>'申込書（個人種目）'!Z8</f>
        <v/>
      </c>
      <c r="F3" s="16" t="str">
        <f>'申込書（個人種目）'!AA8</f>
        <v/>
      </c>
      <c r="G3" s="16" t="str">
        <f>'申込書（個人種目）'!AB8</f>
        <v/>
      </c>
      <c r="H3" s="16" t="str">
        <f>'申込書（個人種目）'!AC8</f>
        <v/>
      </c>
      <c r="I3" s="16" t="str">
        <f>'申込書（個人種目）'!AD8</f>
        <v/>
      </c>
      <c r="J3" s="16" t="str">
        <f>IF(ISBLANK('申込書（個人種目）'!AE8),"",'申込書（個人種目）'!AE8)</f>
        <v/>
      </c>
      <c r="N3" s="51" t="str">
        <f t="shared" ref="N3:N66" si="0">IF(B3="","",IF(B3&lt;200000000,B3,""))</f>
        <v/>
      </c>
      <c r="O3" s="51" t="str">
        <f t="shared" ref="O3:O66" si="1">IF(N3="","",1/COUNTIF($N$2:$N$137,N3))</f>
        <v/>
      </c>
      <c r="P3" s="51"/>
      <c r="Q3" s="52" t="str">
        <f t="shared" ref="Q3:Q66" si="2">IF(B3="","",IF(B3&gt;200000000,B3,""))</f>
        <v/>
      </c>
      <c r="R3" s="52" t="str">
        <f t="shared" ref="R3:R66" si="3">IF(Q3="","",1/COUNTIF($Q$2:$Q$137,Q3))</f>
        <v/>
      </c>
      <c r="S3" s="52"/>
    </row>
    <row r="4" spans="1:19" x14ac:dyDescent="0.2">
      <c r="A4" s="16">
        <v>3</v>
      </c>
      <c r="B4" s="16" t="str">
        <f>'申込書（個人種目）'!R9</f>
        <v/>
      </c>
      <c r="C4" s="16" t="str">
        <f>'申込書（個人種目）'!X9</f>
        <v xml:space="preserve"> </v>
      </c>
      <c r="D4" s="16" t="str">
        <f>'申込書（個人種目）'!Y9</f>
        <v/>
      </c>
      <c r="E4" s="16" t="str">
        <f>'申込書（個人種目）'!Z9</f>
        <v/>
      </c>
      <c r="F4" s="16" t="str">
        <f>'申込書（個人種目）'!AA9</f>
        <v/>
      </c>
      <c r="G4" s="16" t="str">
        <f>'申込書（個人種目）'!AB9</f>
        <v/>
      </c>
      <c r="H4" s="16" t="str">
        <f>'申込書（個人種目）'!AC9</f>
        <v/>
      </c>
      <c r="I4" s="16" t="str">
        <f>'申込書（個人種目）'!AD9</f>
        <v/>
      </c>
      <c r="J4" s="16" t="str">
        <f>IF(ISBLANK('申込書（個人種目）'!AE9),"",'申込書（個人種目）'!AE9)</f>
        <v/>
      </c>
      <c r="N4" s="51" t="str">
        <f t="shared" si="0"/>
        <v/>
      </c>
      <c r="O4" s="51" t="str">
        <f t="shared" si="1"/>
        <v/>
      </c>
      <c r="P4" s="51"/>
      <c r="Q4" s="52" t="str">
        <f t="shared" si="2"/>
        <v/>
      </c>
      <c r="R4" s="52" t="str">
        <f t="shared" si="3"/>
        <v/>
      </c>
      <c r="S4" s="52"/>
    </row>
    <row r="5" spans="1:19" x14ac:dyDescent="0.2">
      <c r="A5" s="16">
        <v>4</v>
      </c>
      <c r="B5" s="16" t="str">
        <f>'申込書（個人種目）'!R10</f>
        <v/>
      </c>
      <c r="C5" s="16" t="str">
        <f>'申込書（個人種目）'!X10</f>
        <v xml:space="preserve"> </v>
      </c>
      <c r="D5" s="16" t="str">
        <f>'申込書（個人種目）'!Y10</f>
        <v/>
      </c>
      <c r="E5" s="16" t="str">
        <f>'申込書（個人種目）'!Z10</f>
        <v/>
      </c>
      <c r="F5" s="16" t="str">
        <f>'申込書（個人種目）'!AA10</f>
        <v/>
      </c>
      <c r="G5" s="16" t="str">
        <f>'申込書（個人種目）'!AB10</f>
        <v/>
      </c>
      <c r="H5" s="16" t="str">
        <f>'申込書（個人種目）'!AC10</f>
        <v/>
      </c>
      <c r="I5" s="16" t="str">
        <f>'申込書（個人種目）'!AD10</f>
        <v/>
      </c>
      <c r="J5" s="16" t="str">
        <f>IF(ISBLANK('申込書（個人種目）'!AE10),"",'申込書（個人種目）'!AE10)</f>
        <v/>
      </c>
      <c r="N5" s="51" t="str">
        <f t="shared" si="0"/>
        <v/>
      </c>
      <c r="O5" s="51" t="str">
        <f t="shared" si="1"/>
        <v/>
      </c>
      <c r="P5" s="51"/>
      <c r="Q5" s="52" t="str">
        <f t="shared" si="2"/>
        <v/>
      </c>
      <c r="R5" s="52" t="str">
        <f t="shared" si="3"/>
        <v/>
      </c>
      <c r="S5" s="52"/>
    </row>
    <row r="6" spans="1:19" x14ac:dyDescent="0.2">
      <c r="A6" s="16">
        <v>5</v>
      </c>
      <c r="B6" s="16" t="str">
        <f>'申込書（個人種目）'!R11</f>
        <v/>
      </c>
      <c r="C6" s="16" t="str">
        <f>'申込書（個人種目）'!X11</f>
        <v xml:space="preserve"> </v>
      </c>
      <c r="D6" s="16" t="str">
        <f>'申込書（個人種目）'!Y11</f>
        <v/>
      </c>
      <c r="E6" s="16" t="str">
        <f>'申込書（個人種目）'!Z11</f>
        <v/>
      </c>
      <c r="F6" s="16" t="str">
        <f>'申込書（個人種目）'!AA11</f>
        <v/>
      </c>
      <c r="G6" s="16" t="str">
        <f>'申込書（個人種目）'!AB11</f>
        <v/>
      </c>
      <c r="H6" s="16" t="str">
        <f>'申込書（個人種目）'!AC11</f>
        <v/>
      </c>
      <c r="I6" s="16" t="str">
        <f>'申込書（個人種目）'!AD11</f>
        <v/>
      </c>
      <c r="J6" s="16" t="str">
        <f>IF(ISBLANK('申込書（個人種目）'!AE11),"",'申込書（個人種目）'!AE11)</f>
        <v/>
      </c>
      <c r="N6" s="51" t="str">
        <f t="shared" si="0"/>
        <v/>
      </c>
      <c r="O6" s="51" t="str">
        <f t="shared" si="1"/>
        <v/>
      </c>
      <c r="P6" s="51"/>
      <c r="Q6" s="52" t="str">
        <f t="shared" si="2"/>
        <v/>
      </c>
      <c r="R6" s="52" t="str">
        <f t="shared" si="3"/>
        <v/>
      </c>
      <c r="S6" s="52"/>
    </row>
    <row r="7" spans="1:19" x14ac:dyDescent="0.2">
      <c r="A7" s="16">
        <v>6</v>
      </c>
      <c r="B7" s="16" t="str">
        <f>'申込書（個人種目）'!R12</f>
        <v/>
      </c>
      <c r="C7" s="16" t="str">
        <f>'申込書（個人種目）'!X12</f>
        <v xml:space="preserve"> </v>
      </c>
      <c r="D7" s="16" t="str">
        <f>'申込書（個人種目）'!Y12</f>
        <v/>
      </c>
      <c r="E7" s="16" t="str">
        <f>'申込書（個人種目）'!Z12</f>
        <v/>
      </c>
      <c r="F7" s="16" t="str">
        <f>'申込書（個人種目）'!AA12</f>
        <v/>
      </c>
      <c r="G7" s="16" t="str">
        <f>'申込書（個人種目）'!AB12</f>
        <v/>
      </c>
      <c r="H7" s="16" t="str">
        <f>'申込書（個人種目）'!AC12</f>
        <v/>
      </c>
      <c r="I7" s="16" t="str">
        <f>'申込書（個人種目）'!AD12</f>
        <v/>
      </c>
      <c r="J7" s="16" t="str">
        <f>IF(ISBLANK('申込書（個人種目）'!AE12),"",'申込書（個人種目）'!AE12)</f>
        <v/>
      </c>
      <c r="N7" s="51" t="str">
        <f t="shared" si="0"/>
        <v/>
      </c>
      <c r="O7" s="51" t="str">
        <f t="shared" si="1"/>
        <v/>
      </c>
      <c r="P7" s="51"/>
      <c r="Q7" s="52" t="str">
        <f t="shared" si="2"/>
        <v/>
      </c>
      <c r="R7" s="52" t="str">
        <f t="shared" si="3"/>
        <v/>
      </c>
      <c r="S7" s="52"/>
    </row>
    <row r="8" spans="1:19" x14ac:dyDescent="0.2">
      <c r="A8" s="16">
        <v>7</v>
      </c>
      <c r="B8" s="16" t="str">
        <f>'申込書（個人種目）'!R13</f>
        <v/>
      </c>
      <c r="C8" s="16" t="str">
        <f>'申込書（個人種目）'!X13</f>
        <v xml:space="preserve"> </v>
      </c>
      <c r="D8" s="16" t="str">
        <f>'申込書（個人種目）'!Y13</f>
        <v/>
      </c>
      <c r="E8" s="16" t="str">
        <f>'申込書（個人種目）'!Z13</f>
        <v/>
      </c>
      <c r="F8" s="16" t="str">
        <f>'申込書（個人種目）'!AA13</f>
        <v/>
      </c>
      <c r="G8" s="16" t="str">
        <f>'申込書（個人種目）'!AB13</f>
        <v/>
      </c>
      <c r="H8" s="16" t="str">
        <f>'申込書（個人種目）'!AC13</f>
        <v/>
      </c>
      <c r="I8" s="16" t="str">
        <f>'申込書（個人種目）'!AD13</f>
        <v/>
      </c>
      <c r="J8" s="16" t="str">
        <f>IF(ISBLANK('申込書（個人種目）'!AE13),"",'申込書（個人種目）'!AE13)</f>
        <v/>
      </c>
      <c r="N8" s="51" t="str">
        <f t="shared" si="0"/>
        <v/>
      </c>
      <c r="O8" s="51" t="str">
        <f t="shared" si="1"/>
        <v/>
      </c>
      <c r="P8" s="51"/>
      <c r="Q8" s="52" t="str">
        <f t="shared" si="2"/>
        <v/>
      </c>
      <c r="R8" s="52" t="str">
        <f t="shared" si="3"/>
        <v/>
      </c>
      <c r="S8" s="52"/>
    </row>
    <row r="9" spans="1:19" x14ac:dyDescent="0.2">
      <c r="A9" s="16">
        <v>8</v>
      </c>
      <c r="B9" s="16" t="str">
        <f>'申込書（個人種目）'!R14</f>
        <v/>
      </c>
      <c r="C9" s="16" t="str">
        <f>'申込書（個人種目）'!X14</f>
        <v xml:space="preserve"> </v>
      </c>
      <c r="D9" s="16" t="str">
        <f>'申込書（個人種目）'!Y14</f>
        <v/>
      </c>
      <c r="E9" s="16" t="str">
        <f>'申込書（個人種目）'!Z14</f>
        <v/>
      </c>
      <c r="F9" s="16" t="str">
        <f>'申込書（個人種目）'!AA14</f>
        <v/>
      </c>
      <c r="G9" s="16" t="str">
        <f>'申込書（個人種目）'!AB14</f>
        <v/>
      </c>
      <c r="H9" s="16" t="str">
        <f>'申込書（個人種目）'!AC14</f>
        <v/>
      </c>
      <c r="I9" s="16" t="str">
        <f>'申込書（個人種目）'!AD14</f>
        <v/>
      </c>
      <c r="J9" s="16" t="str">
        <f>IF(ISBLANK('申込書（個人種目）'!AE14),"",'申込書（個人種目）'!AE14)</f>
        <v/>
      </c>
      <c r="N9" s="51" t="str">
        <f t="shared" si="0"/>
        <v/>
      </c>
      <c r="O9" s="51" t="str">
        <f t="shared" si="1"/>
        <v/>
      </c>
      <c r="P9" s="51"/>
      <c r="Q9" s="52" t="str">
        <f t="shared" si="2"/>
        <v/>
      </c>
      <c r="R9" s="52" t="str">
        <f t="shared" si="3"/>
        <v/>
      </c>
      <c r="S9" s="52"/>
    </row>
    <row r="10" spans="1:19" x14ac:dyDescent="0.2">
      <c r="A10" s="16">
        <v>9</v>
      </c>
      <c r="B10" s="16" t="str">
        <f>'申込書（個人種目）'!R15</f>
        <v/>
      </c>
      <c r="C10" s="16" t="str">
        <f>'申込書（個人種目）'!X15</f>
        <v xml:space="preserve"> </v>
      </c>
      <c r="D10" s="16" t="str">
        <f>'申込書（個人種目）'!Y15</f>
        <v/>
      </c>
      <c r="E10" s="16" t="str">
        <f>'申込書（個人種目）'!Z15</f>
        <v/>
      </c>
      <c r="F10" s="16" t="str">
        <f>'申込書（個人種目）'!AA15</f>
        <v/>
      </c>
      <c r="G10" s="16" t="str">
        <f>'申込書（個人種目）'!AB15</f>
        <v/>
      </c>
      <c r="H10" s="16" t="str">
        <f>'申込書（個人種目）'!AC15</f>
        <v/>
      </c>
      <c r="I10" s="16" t="str">
        <f>'申込書（個人種目）'!AD15</f>
        <v/>
      </c>
      <c r="J10" s="16" t="str">
        <f>IF(ISBLANK('申込書（個人種目）'!AE15),"",'申込書（個人種目）'!AE15)</f>
        <v/>
      </c>
      <c r="N10" s="51" t="str">
        <f t="shared" si="0"/>
        <v/>
      </c>
      <c r="O10" s="51" t="str">
        <f t="shared" si="1"/>
        <v/>
      </c>
      <c r="P10" s="51"/>
      <c r="Q10" s="52" t="str">
        <f t="shared" si="2"/>
        <v/>
      </c>
      <c r="R10" s="52" t="str">
        <f t="shared" si="3"/>
        <v/>
      </c>
      <c r="S10" s="52"/>
    </row>
    <row r="11" spans="1:19" x14ac:dyDescent="0.2">
      <c r="A11" s="16">
        <v>10</v>
      </c>
      <c r="B11" s="16" t="str">
        <f>'申込書（個人種目）'!R16</f>
        <v/>
      </c>
      <c r="C11" s="16" t="str">
        <f>'申込書（個人種目）'!X16</f>
        <v xml:space="preserve"> </v>
      </c>
      <c r="D11" s="16" t="str">
        <f>'申込書（個人種目）'!Y16</f>
        <v/>
      </c>
      <c r="E11" s="16" t="str">
        <f>'申込書（個人種目）'!Z16</f>
        <v/>
      </c>
      <c r="F11" s="16" t="str">
        <f>'申込書（個人種目）'!AA16</f>
        <v/>
      </c>
      <c r="G11" s="16" t="str">
        <f>'申込書（個人種目）'!AB16</f>
        <v/>
      </c>
      <c r="H11" s="16" t="str">
        <f>'申込書（個人種目）'!AC16</f>
        <v/>
      </c>
      <c r="I11" s="16" t="str">
        <f>'申込書（個人種目）'!AD16</f>
        <v/>
      </c>
      <c r="J11" s="16" t="str">
        <f>IF(ISBLANK('申込書（個人種目）'!AE16),"",'申込書（個人種目）'!AE16)</f>
        <v/>
      </c>
      <c r="N11" s="51" t="str">
        <f t="shared" si="0"/>
        <v/>
      </c>
      <c r="O11" s="51" t="str">
        <f t="shared" si="1"/>
        <v/>
      </c>
      <c r="P11" s="51"/>
      <c r="Q11" s="52" t="str">
        <f t="shared" si="2"/>
        <v/>
      </c>
      <c r="R11" s="52" t="str">
        <f t="shared" si="3"/>
        <v/>
      </c>
      <c r="S11" s="52"/>
    </row>
    <row r="12" spans="1:19" x14ac:dyDescent="0.2">
      <c r="A12" s="16">
        <v>11</v>
      </c>
      <c r="B12" s="16" t="str">
        <f>'申込書（個人種目）'!R17</f>
        <v/>
      </c>
      <c r="C12" s="16" t="str">
        <f>'申込書（個人種目）'!X17</f>
        <v xml:space="preserve"> </v>
      </c>
      <c r="D12" s="16" t="str">
        <f>'申込書（個人種目）'!Y17</f>
        <v/>
      </c>
      <c r="E12" s="16" t="str">
        <f>'申込書（個人種目）'!Z17</f>
        <v/>
      </c>
      <c r="F12" s="16" t="str">
        <f>'申込書（個人種目）'!AA17</f>
        <v/>
      </c>
      <c r="G12" s="16" t="str">
        <f>'申込書（個人種目）'!AB17</f>
        <v/>
      </c>
      <c r="H12" s="16" t="str">
        <f>'申込書（個人種目）'!AC17</f>
        <v/>
      </c>
      <c r="I12" s="16" t="str">
        <f>'申込書（個人種目）'!AD17</f>
        <v/>
      </c>
      <c r="J12" s="16" t="str">
        <f>IF(ISBLANK('申込書（個人種目）'!AE17),"",'申込書（個人種目）'!AE17)</f>
        <v/>
      </c>
      <c r="N12" s="51" t="str">
        <f t="shared" si="0"/>
        <v/>
      </c>
      <c r="O12" s="51" t="str">
        <f t="shared" si="1"/>
        <v/>
      </c>
      <c r="P12" s="51"/>
      <c r="Q12" s="52" t="str">
        <f t="shared" si="2"/>
        <v/>
      </c>
      <c r="R12" s="52" t="str">
        <f t="shared" si="3"/>
        <v/>
      </c>
      <c r="S12" s="52"/>
    </row>
    <row r="13" spans="1:19" x14ac:dyDescent="0.2">
      <c r="A13" s="16">
        <v>12</v>
      </c>
      <c r="B13" s="16" t="str">
        <f>'申込書（個人種目）'!R18</f>
        <v/>
      </c>
      <c r="C13" s="16" t="str">
        <f>'申込書（個人種目）'!X18</f>
        <v xml:space="preserve"> </v>
      </c>
      <c r="D13" s="16" t="str">
        <f>'申込書（個人種目）'!Y18</f>
        <v/>
      </c>
      <c r="E13" s="16" t="str">
        <f>'申込書（個人種目）'!Z18</f>
        <v/>
      </c>
      <c r="F13" s="16" t="str">
        <f>'申込書（個人種目）'!AA18</f>
        <v/>
      </c>
      <c r="G13" s="16" t="str">
        <f>'申込書（個人種目）'!AB18</f>
        <v/>
      </c>
      <c r="H13" s="16" t="str">
        <f>'申込書（個人種目）'!AC18</f>
        <v/>
      </c>
      <c r="I13" s="16" t="str">
        <f>'申込書（個人種目）'!AD18</f>
        <v/>
      </c>
      <c r="J13" s="16" t="str">
        <f>IF(ISBLANK('申込書（個人種目）'!AE18),"",'申込書（個人種目）'!AE18)</f>
        <v/>
      </c>
      <c r="N13" s="51" t="str">
        <f t="shared" si="0"/>
        <v/>
      </c>
      <c r="O13" s="51" t="str">
        <f t="shared" si="1"/>
        <v/>
      </c>
      <c r="P13" s="51"/>
      <c r="Q13" s="52" t="str">
        <f t="shared" si="2"/>
        <v/>
      </c>
      <c r="R13" s="52" t="str">
        <f t="shared" si="3"/>
        <v/>
      </c>
      <c r="S13" s="52"/>
    </row>
    <row r="14" spans="1:19" x14ac:dyDescent="0.2">
      <c r="A14" s="16">
        <v>13</v>
      </c>
      <c r="B14" s="16" t="str">
        <f>'申込書（個人種目）'!R19</f>
        <v/>
      </c>
      <c r="C14" s="16" t="str">
        <f>'申込書（個人種目）'!X19</f>
        <v xml:space="preserve"> </v>
      </c>
      <c r="D14" s="16" t="str">
        <f>'申込書（個人種目）'!Y19</f>
        <v/>
      </c>
      <c r="E14" s="16" t="str">
        <f>'申込書（個人種目）'!Z19</f>
        <v/>
      </c>
      <c r="F14" s="16" t="str">
        <f>'申込書（個人種目）'!AA19</f>
        <v/>
      </c>
      <c r="G14" s="16" t="str">
        <f>'申込書（個人種目）'!AB19</f>
        <v/>
      </c>
      <c r="H14" s="16" t="str">
        <f>'申込書（個人種目）'!AC19</f>
        <v/>
      </c>
      <c r="I14" s="16" t="str">
        <f>'申込書（個人種目）'!AD19</f>
        <v/>
      </c>
      <c r="J14" s="16" t="str">
        <f>IF(ISBLANK('申込書（個人種目）'!AE19),"",'申込書（個人種目）'!AE19)</f>
        <v/>
      </c>
      <c r="N14" s="51" t="str">
        <f t="shared" si="0"/>
        <v/>
      </c>
      <c r="O14" s="51" t="str">
        <f t="shared" si="1"/>
        <v/>
      </c>
      <c r="P14" s="51"/>
      <c r="Q14" s="52" t="str">
        <f t="shared" si="2"/>
        <v/>
      </c>
      <c r="R14" s="52" t="str">
        <f t="shared" si="3"/>
        <v/>
      </c>
      <c r="S14" s="52"/>
    </row>
    <row r="15" spans="1:19" x14ac:dyDescent="0.2">
      <c r="A15" s="16">
        <v>14</v>
      </c>
      <c r="B15" s="16" t="str">
        <f>'申込書（個人種目）'!R20</f>
        <v/>
      </c>
      <c r="C15" s="16" t="str">
        <f>'申込書（個人種目）'!X20</f>
        <v xml:space="preserve"> </v>
      </c>
      <c r="D15" s="16" t="str">
        <f>'申込書（個人種目）'!Y20</f>
        <v/>
      </c>
      <c r="E15" s="16" t="str">
        <f>'申込書（個人種目）'!Z20</f>
        <v/>
      </c>
      <c r="F15" s="16" t="str">
        <f>'申込書（個人種目）'!AA20</f>
        <v/>
      </c>
      <c r="G15" s="16" t="str">
        <f>'申込書（個人種目）'!AB20</f>
        <v/>
      </c>
      <c r="H15" s="16" t="str">
        <f>'申込書（個人種目）'!AC20</f>
        <v/>
      </c>
      <c r="I15" s="16" t="str">
        <f>'申込書（個人種目）'!AD20</f>
        <v/>
      </c>
      <c r="J15" s="16" t="str">
        <f>IF(ISBLANK('申込書（個人種目）'!AE20),"",'申込書（個人種目）'!AE20)</f>
        <v/>
      </c>
      <c r="N15" s="51" t="str">
        <f t="shared" si="0"/>
        <v/>
      </c>
      <c r="O15" s="51" t="str">
        <f t="shared" si="1"/>
        <v/>
      </c>
      <c r="P15" s="51"/>
      <c r="Q15" s="52" t="str">
        <f t="shared" si="2"/>
        <v/>
      </c>
      <c r="R15" s="52" t="str">
        <f t="shared" si="3"/>
        <v/>
      </c>
      <c r="S15" s="52"/>
    </row>
    <row r="16" spans="1:19" x14ac:dyDescent="0.2">
      <c r="A16" s="16">
        <v>15</v>
      </c>
      <c r="B16" s="16" t="str">
        <f>'申込書（個人種目）'!R21</f>
        <v/>
      </c>
      <c r="C16" s="16" t="str">
        <f>'申込書（個人種目）'!X21</f>
        <v xml:space="preserve"> </v>
      </c>
      <c r="D16" s="16" t="str">
        <f>'申込書（個人種目）'!Y21</f>
        <v/>
      </c>
      <c r="E16" s="16" t="str">
        <f>'申込書（個人種目）'!Z21</f>
        <v/>
      </c>
      <c r="F16" s="16" t="str">
        <f>'申込書（個人種目）'!AA21</f>
        <v/>
      </c>
      <c r="G16" s="16" t="str">
        <f>'申込書（個人種目）'!AB21</f>
        <v/>
      </c>
      <c r="H16" s="16" t="str">
        <f>'申込書（個人種目）'!AC21</f>
        <v/>
      </c>
      <c r="I16" s="16" t="str">
        <f>'申込書（個人種目）'!AD21</f>
        <v/>
      </c>
      <c r="J16" s="16" t="str">
        <f>IF(ISBLANK('申込書（個人種目）'!AE21),"",'申込書（個人種目）'!AE21)</f>
        <v/>
      </c>
      <c r="N16" s="51" t="str">
        <f t="shared" si="0"/>
        <v/>
      </c>
      <c r="O16" s="51" t="str">
        <f t="shared" si="1"/>
        <v/>
      </c>
      <c r="P16" s="51"/>
      <c r="Q16" s="52" t="str">
        <f t="shared" si="2"/>
        <v/>
      </c>
      <c r="R16" s="52" t="str">
        <f t="shared" si="3"/>
        <v/>
      </c>
      <c r="S16" s="52"/>
    </row>
    <row r="17" spans="1:19" x14ac:dyDescent="0.2">
      <c r="A17" s="16">
        <v>16</v>
      </c>
      <c r="B17" s="16" t="str">
        <f>'申込書（個人種目）'!R22</f>
        <v/>
      </c>
      <c r="C17" s="16" t="str">
        <f>'申込書（個人種目）'!X22</f>
        <v xml:space="preserve"> </v>
      </c>
      <c r="D17" s="16" t="str">
        <f>'申込書（個人種目）'!Y22</f>
        <v/>
      </c>
      <c r="E17" s="16" t="str">
        <f>'申込書（個人種目）'!Z22</f>
        <v/>
      </c>
      <c r="F17" s="16" t="str">
        <f>'申込書（個人種目）'!AA22</f>
        <v/>
      </c>
      <c r="G17" s="16" t="str">
        <f>'申込書（個人種目）'!AB22</f>
        <v/>
      </c>
      <c r="H17" s="16" t="str">
        <f>'申込書（個人種目）'!AC22</f>
        <v/>
      </c>
      <c r="I17" s="16" t="str">
        <f>'申込書（個人種目）'!AD22</f>
        <v/>
      </c>
      <c r="J17" s="16" t="str">
        <f>IF(ISBLANK('申込書（個人種目）'!AE22),"",'申込書（個人種目）'!AE22)</f>
        <v/>
      </c>
      <c r="N17" s="51" t="str">
        <f t="shared" si="0"/>
        <v/>
      </c>
      <c r="O17" s="51" t="str">
        <f t="shared" si="1"/>
        <v/>
      </c>
      <c r="P17" s="51"/>
      <c r="Q17" s="52" t="str">
        <f t="shared" si="2"/>
        <v/>
      </c>
      <c r="R17" s="52" t="str">
        <f t="shared" si="3"/>
        <v/>
      </c>
      <c r="S17" s="52"/>
    </row>
    <row r="18" spans="1:19" x14ac:dyDescent="0.2">
      <c r="A18" s="16">
        <v>17</v>
      </c>
      <c r="B18" s="16" t="str">
        <f>'申込書（個人種目）'!R23</f>
        <v/>
      </c>
      <c r="C18" s="16" t="str">
        <f>'申込書（個人種目）'!X23</f>
        <v xml:space="preserve"> </v>
      </c>
      <c r="D18" s="16" t="str">
        <f>'申込書（個人種目）'!Y23</f>
        <v/>
      </c>
      <c r="E18" s="16" t="str">
        <f>'申込書（個人種目）'!Z23</f>
        <v/>
      </c>
      <c r="F18" s="16" t="str">
        <f>'申込書（個人種目）'!AA23</f>
        <v/>
      </c>
      <c r="G18" s="16" t="str">
        <f>'申込書（個人種目）'!AB23</f>
        <v/>
      </c>
      <c r="H18" s="16" t="str">
        <f>'申込書（個人種目）'!AC23</f>
        <v/>
      </c>
      <c r="I18" s="16" t="str">
        <f>'申込書（個人種目）'!AD23</f>
        <v/>
      </c>
      <c r="J18" s="16" t="str">
        <f>IF(ISBLANK('申込書（個人種目）'!AE23),"",'申込書（個人種目）'!AE23)</f>
        <v/>
      </c>
      <c r="N18" s="51" t="str">
        <f t="shared" si="0"/>
        <v/>
      </c>
      <c r="O18" s="51" t="str">
        <f t="shared" si="1"/>
        <v/>
      </c>
      <c r="P18" s="51"/>
      <c r="Q18" s="52" t="str">
        <f t="shared" si="2"/>
        <v/>
      </c>
      <c r="R18" s="52" t="str">
        <f t="shared" si="3"/>
        <v/>
      </c>
      <c r="S18" s="52"/>
    </row>
    <row r="19" spans="1:19" x14ac:dyDescent="0.2">
      <c r="A19" s="16">
        <v>18</v>
      </c>
      <c r="B19" s="16" t="str">
        <f>'申込書（個人種目）'!R24</f>
        <v/>
      </c>
      <c r="C19" s="16" t="str">
        <f>'申込書（個人種目）'!X24</f>
        <v xml:space="preserve"> </v>
      </c>
      <c r="D19" s="16" t="str">
        <f>'申込書（個人種目）'!Y24</f>
        <v/>
      </c>
      <c r="E19" s="16" t="str">
        <f>'申込書（個人種目）'!Z24</f>
        <v/>
      </c>
      <c r="F19" s="16" t="str">
        <f>'申込書（個人種目）'!AA24</f>
        <v/>
      </c>
      <c r="G19" s="16" t="str">
        <f>'申込書（個人種目）'!AB24</f>
        <v/>
      </c>
      <c r="H19" s="16" t="str">
        <f>'申込書（個人種目）'!AC24</f>
        <v/>
      </c>
      <c r="I19" s="16" t="str">
        <f>'申込書（個人種目）'!AD24</f>
        <v/>
      </c>
      <c r="J19" s="16" t="str">
        <f>IF(ISBLANK('申込書（個人種目）'!AE24),"",'申込書（個人種目）'!AE24)</f>
        <v/>
      </c>
      <c r="N19" s="51" t="str">
        <f t="shared" si="0"/>
        <v/>
      </c>
      <c r="O19" s="51" t="str">
        <f>IF(N19="","",1/COUNTIF($N$2:$N$137,N19))</f>
        <v/>
      </c>
      <c r="P19" s="51"/>
      <c r="Q19" s="52" t="str">
        <f t="shared" si="2"/>
        <v/>
      </c>
      <c r="R19" s="52" t="str">
        <f t="shared" si="3"/>
        <v/>
      </c>
      <c r="S19" s="52"/>
    </row>
    <row r="20" spans="1:19" x14ac:dyDescent="0.2">
      <c r="A20" s="16">
        <v>19</v>
      </c>
      <c r="B20" s="16" t="str">
        <f>'申込書（個人種目）'!R25</f>
        <v/>
      </c>
      <c r="C20" s="16" t="str">
        <f>'申込書（個人種目）'!X25</f>
        <v xml:space="preserve"> </v>
      </c>
      <c r="D20" s="16" t="str">
        <f>'申込書（個人種目）'!Y25</f>
        <v/>
      </c>
      <c r="E20" s="16" t="str">
        <f>'申込書（個人種目）'!Z25</f>
        <v/>
      </c>
      <c r="F20" s="16" t="str">
        <f>'申込書（個人種目）'!AA25</f>
        <v/>
      </c>
      <c r="G20" s="16" t="str">
        <f>'申込書（個人種目）'!AB25</f>
        <v/>
      </c>
      <c r="H20" s="16" t="str">
        <f>'申込書（個人種目）'!AC25</f>
        <v/>
      </c>
      <c r="I20" s="16" t="str">
        <f>'申込書（個人種目）'!AD25</f>
        <v/>
      </c>
      <c r="J20" s="16" t="str">
        <f>IF(ISBLANK('申込書（個人種目）'!AE25),"",'申込書（個人種目）'!AE25)</f>
        <v/>
      </c>
      <c r="N20" s="51" t="str">
        <f t="shared" si="0"/>
        <v/>
      </c>
      <c r="O20" s="51" t="str">
        <f t="shared" si="1"/>
        <v/>
      </c>
      <c r="P20" s="51"/>
      <c r="Q20" s="52" t="str">
        <f t="shared" si="2"/>
        <v/>
      </c>
      <c r="R20" s="52" t="str">
        <f t="shared" si="3"/>
        <v/>
      </c>
      <c r="S20" s="52"/>
    </row>
    <row r="21" spans="1:19" x14ac:dyDescent="0.2">
      <c r="A21" s="16">
        <v>20</v>
      </c>
      <c r="B21" s="16" t="str">
        <f>'申込書（個人種目）'!R26</f>
        <v/>
      </c>
      <c r="C21" s="16" t="str">
        <f>'申込書（個人種目）'!X26</f>
        <v xml:space="preserve"> </v>
      </c>
      <c r="D21" s="16" t="str">
        <f>'申込書（個人種目）'!Y26</f>
        <v/>
      </c>
      <c r="E21" s="16" t="str">
        <f>'申込書（個人種目）'!Z26</f>
        <v/>
      </c>
      <c r="F21" s="16" t="str">
        <f>'申込書（個人種目）'!AA26</f>
        <v/>
      </c>
      <c r="G21" s="16" t="str">
        <f>'申込書（個人種目）'!AB26</f>
        <v/>
      </c>
      <c r="H21" s="16" t="str">
        <f>'申込書（個人種目）'!AC26</f>
        <v/>
      </c>
      <c r="I21" s="16" t="str">
        <f>'申込書（個人種目）'!AD26</f>
        <v/>
      </c>
      <c r="J21" s="16" t="str">
        <f>IF(ISBLANK('申込書（個人種目）'!AE26),"",'申込書（個人種目）'!AE26)</f>
        <v/>
      </c>
      <c r="N21" s="51" t="str">
        <f t="shared" si="0"/>
        <v/>
      </c>
      <c r="O21" s="51" t="str">
        <f t="shared" si="1"/>
        <v/>
      </c>
      <c r="P21" s="51"/>
      <c r="Q21" s="52" t="str">
        <f t="shared" si="2"/>
        <v/>
      </c>
      <c r="R21" s="52" t="str">
        <f t="shared" si="3"/>
        <v/>
      </c>
      <c r="S21" s="52"/>
    </row>
    <row r="22" spans="1:19" x14ac:dyDescent="0.2">
      <c r="A22" s="16">
        <v>21</v>
      </c>
      <c r="B22" s="16" t="str">
        <f>'申込書（個人種目）'!R27</f>
        <v/>
      </c>
      <c r="C22" s="16" t="str">
        <f>'申込書（個人種目）'!X27</f>
        <v xml:space="preserve"> </v>
      </c>
      <c r="D22" s="16" t="str">
        <f>'申込書（個人種目）'!Y27</f>
        <v/>
      </c>
      <c r="E22" s="16" t="str">
        <f>'申込書（個人種目）'!Z27</f>
        <v/>
      </c>
      <c r="F22" s="16" t="str">
        <f>'申込書（個人種目）'!AA27</f>
        <v/>
      </c>
      <c r="G22" s="16" t="str">
        <f>'申込書（個人種目）'!AB27</f>
        <v/>
      </c>
      <c r="H22" s="16" t="str">
        <f>'申込書（個人種目）'!AC27</f>
        <v/>
      </c>
      <c r="I22" s="16" t="str">
        <f>'申込書（個人種目）'!AD27</f>
        <v/>
      </c>
      <c r="J22" s="16" t="str">
        <f>IF(ISBLANK('申込書（個人種目）'!AE27),"",'申込書（個人種目）'!AE27)</f>
        <v/>
      </c>
      <c r="N22" s="51" t="str">
        <f t="shared" si="0"/>
        <v/>
      </c>
      <c r="O22" s="51" t="str">
        <f t="shared" si="1"/>
        <v/>
      </c>
      <c r="P22" s="51"/>
      <c r="Q22" s="52" t="str">
        <f t="shared" si="2"/>
        <v/>
      </c>
      <c r="R22" s="52" t="str">
        <f t="shared" si="3"/>
        <v/>
      </c>
      <c r="S22" s="52"/>
    </row>
    <row r="23" spans="1:19" x14ac:dyDescent="0.2">
      <c r="A23" s="16">
        <v>22</v>
      </c>
      <c r="B23" s="16" t="str">
        <f>'申込書（個人種目）'!R28</f>
        <v/>
      </c>
      <c r="C23" s="16" t="str">
        <f>'申込書（個人種目）'!X28</f>
        <v xml:space="preserve"> </v>
      </c>
      <c r="D23" s="16" t="str">
        <f>'申込書（個人種目）'!Y28</f>
        <v/>
      </c>
      <c r="E23" s="16" t="str">
        <f>'申込書（個人種目）'!Z28</f>
        <v/>
      </c>
      <c r="F23" s="16" t="str">
        <f>'申込書（個人種目）'!AA28</f>
        <v/>
      </c>
      <c r="G23" s="16" t="str">
        <f>'申込書（個人種目）'!AB28</f>
        <v/>
      </c>
      <c r="H23" s="16" t="str">
        <f>'申込書（個人種目）'!AC28</f>
        <v/>
      </c>
      <c r="I23" s="16" t="str">
        <f>'申込書（個人種目）'!AD28</f>
        <v/>
      </c>
      <c r="J23" s="16" t="str">
        <f>IF(ISBLANK('申込書（個人種目）'!AE28),"",'申込書（個人種目）'!AE28)</f>
        <v/>
      </c>
      <c r="N23" s="51" t="str">
        <f t="shared" si="0"/>
        <v/>
      </c>
      <c r="O23" s="51" t="str">
        <f t="shared" si="1"/>
        <v/>
      </c>
      <c r="P23" s="51"/>
      <c r="Q23" s="52" t="str">
        <f t="shared" si="2"/>
        <v/>
      </c>
      <c r="R23" s="52" t="str">
        <f t="shared" si="3"/>
        <v/>
      </c>
      <c r="S23" s="52"/>
    </row>
    <row r="24" spans="1:19" x14ac:dyDescent="0.2">
      <c r="A24" s="16">
        <v>23</v>
      </c>
      <c r="B24" s="16" t="str">
        <f>'申込書（個人種目）'!R29</f>
        <v/>
      </c>
      <c r="C24" s="16" t="str">
        <f>'申込書（個人種目）'!X29</f>
        <v xml:space="preserve"> </v>
      </c>
      <c r="D24" s="16" t="str">
        <f>'申込書（個人種目）'!Y29</f>
        <v/>
      </c>
      <c r="E24" s="16" t="str">
        <f>'申込書（個人種目）'!Z29</f>
        <v/>
      </c>
      <c r="F24" s="16" t="str">
        <f>'申込書（個人種目）'!AA29</f>
        <v/>
      </c>
      <c r="G24" s="16" t="str">
        <f>'申込書（個人種目）'!AB29</f>
        <v/>
      </c>
      <c r="H24" s="16" t="str">
        <f>'申込書（個人種目）'!AC29</f>
        <v/>
      </c>
      <c r="I24" s="16" t="str">
        <f>'申込書（個人種目）'!AD29</f>
        <v/>
      </c>
      <c r="J24" s="16" t="str">
        <f>IF(ISBLANK('申込書（個人種目）'!AE29),"",'申込書（個人種目）'!AE29)</f>
        <v/>
      </c>
      <c r="N24" s="51" t="str">
        <f t="shared" si="0"/>
        <v/>
      </c>
      <c r="O24" s="51" t="str">
        <f t="shared" si="1"/>
        <v/>
      </c>
      <c r="P24" s="51"/>
      <c r="Q24" s="52" t="str">
        <f t="shared" si="2"/>
        <v/>
      </c>
      <c r="R24" s="52" t="str">
        <f t="shared" si="3"/>
        <v/>
      </c>
      <c r="S24" s="52"/>
    </row>
    <row r="25" spans="1:19" x14ac:dyDescent="0.2">
      <c r="A25" s="16">
        <v>24</v>
      </c>
      <c r="B25" s="16" t="str">
        <f>'申込書（個人種目）'!R30</f>
        <v/>
      </c>
      <c r="C25" s="16" t="str">
        <f>'申込書（個人種目）'!X30</f>
        <v xml:space="preserve"> </v>
      </c>
      <c r="D25" s="16" t="str">
        <f>'申込書（個人種目）'!Y30</f>
        <v/>
      </c>
      <c r="E25" s="16" t="str">
        <f>'申込書（個人種目）'!Z30</f>
        <v/>
      </c>
      <c r="F25" s="16" t="str">
        <f>'申込書（個人種目）'!AA30</f>
        <v/>
      </c>
      <c r="G25" s="16" t="str">
        <f>'申込書（個人種目）'!AB30</f>
        <v/>
      </c>
      <c r="H25" s="16" t="str">
        <f>'申込書（個人種目）'!AC30</f>
        <v/>
      </c>
      <c r="I25" s="16" t="str">
        <f>'申込書（個人種目）'!AD30</f>
        <v/>
      </c>
      <c r="J25" s="16" t="str">
        <f>IF(ISBLANK('申込書（個人種目）'!AE30),"",'申込書（個人種目）'!AE30)</f>
        <v/>
      </c>
      <c r="N25" s="51" t="str">
        <f t="shared" si="0"/>
        <v/>
      </c>
      <c r="O25" s="51" t="str">
        <f t="shared" si="1"/>
        <v/>
      </c>
      <c r="P25" s="51"/>
      <c r="Q25" s="52" t="str">
        <f t="shared" si="2"/>
        <v/>
      </c>
      <c r="R25" s="52" t="str">
        <f t="shared" si="3"/>
        <v/>
      </c>
      <c r="S25" s="52"/>
    </row>
    <row r="26" spans="1:19" x14ac:dyDescent="0.2">
      <c r="A26" s="16">
        <v>25</v>
      </c>
      <c r="B26" s="16" t="str">
        <f>'申込書（個人種目）'!R31</f>
        <v/>
      </c>
      <c r="C26" s="16" t="str">
        <f>'申込書（個人種目）'!X31</f>
        <v xml:space="preserve"> </v>
      </c>
      <c r="D26" s="16" t="str">
        <f>'申込書（個人種目）'!Y31</f>
        <v/>
      </c>
      <c r="E26" s="16" t="str">
        <f>'申込書（個人種目）'!Z31</f>
        <v/>
      </c>
      <c r="F26" s="16" t="str">
        <f>'申込書（個人種目）'!AA31</f>
        <v/>
      </c>
      <c r="G26" s="16" t="str">
        <f>'申込書（個人種目）'!AB31</f>
        <v/>
      </c>
      <c r="H26" s="16" t="str">
        <f>'申込書（個人種目）'!AC31</f>
        <v/>
      </c>
      <c r="I26" s="16" t="str">
        <f>'申込書（個人種目）'!AD31</f>
        <v/>
      </c>
      <c r="J26" s="16" t="str">
        <f>IF(ISBLANK('申込書（個人種目）'!AE31),"",'申込書（個人種目）'!AE31)</f>
        <v/>
      </c>
      <c r="N26" s="51" t="str">
        <f t="shared" si="0"/>
        <v/>
      </c>
      <c r="O26" s="51" t="str">
        <f t="shared" si="1"/>
        <v/>
      </c>
      <c r="P26" s="51"/>
      <c r="Q26" s="52" t="str">
        <f t="shared" si="2"/>
        <v/>
      </c>
      <c r="R26" s="52" t="str">
        <f t="shared" si="3"/>
        <v/>
      </c>
      <c r="S26" s="52"/>
    </row>
    <row r="27" spans="1:19" x14ac:dyDescent="0.2">
      <c r="A27" s="16">
        <v>26</v>
      </c>
      <c r="B27" s="16" t="str">
        <f>'申込書（個人種目）'!R47</f>
        <v/>
      </c>
      <c r="C27" s="16" t="str">
        <f>'申込書（個人種目）'!X47</f>
        <v xml:space="preserve"> </v>
      </c>
      <c r="D27" s="16" t="str">
        <f>'申込書（個人種目）'!Y47</f>
        <v/>
      </c>
      <c r="E27" s="16" t="str">
        <f>'申込書（個人種目）'!Z47</f>
        <v/>
      </c>
      <c r="F27" s="16" t="str">
        <f>'申込書（個人種目）'!AA47</f>
        <v/>
      </c>
      <c r="G27" s="16" t="str">
        <f>'申込書（個人種目）'!AB47</f>
        <v/>
      </c>
      <c r="H27" s="16" t="str">
        <f>'申込書（個人種目）'!AC47</f>
        <v/>
      </c>
      <c r="I27" s="16" t="str">
        <f>'申込書（個人種目）'!AD47</f>
        <v/>
      </c>
      <c r="J27" s="16" t="str">
        <f>IF(ISBLANK('申込書（個人種目）'!AE32),"",'申込書（個人種目）'!AE32)</f>
        <v/>
      </c>
      <c r="N27" s="51" t="str">
        <f t="shared" si="0"/>
        <v/>
      </c>
      <c r="O27" s="51" t="str">
        <f t="shared" si="1"/>
        <v/>
      </c>
      <c r="P27" s="51"/>
      <c r="Q27" s="52" t="str">
        <f t="shared" si="2"/>
        <v/>
      </c>
      <c r="R27" s="52" t="str">
        <f t="shared" si="3"/>
        <v/>
      </c>
      <c r="S27" s="52"/>
    </row>
    <row r="28" spans="1:19" x14ac:dyDescent="0.2">
      <c r="A28" s="16">
        <v>27</v>
      </c>
      <c r="B28" s="16" t="str">
        <f>'申込書（個人種目）'!R48</f>
        <v/>
      </c>
      <c r="C28" s="16" t="str">
        <f>'申込書（個人種目）'!X48</f>
        <v xml:space="preserve"> </v>
      </c>
      <c r="D28" s="16" t="str">
        <f>'申込書（個人種目）'!Y48</f>
        <v/>
      </c>
      <c r="E28" s="16" t="str">
        <f>'申込書（個人種目）'!Z48</f>
        <v/>
      </c>
      <c r="F28" s="16" t="str">
        <f>'申込書（個人種目）'!AA48</f>
        <v/>
      </c>
      <c r="G28" s="16" t="str">
        <f>'申込書（個人種目）'!AB48</f>
        <v/>
      </c>
      <c r="H28" s="16" t="str">
        <f>'申込書（個人種目）'!AC48</f>
        <v/>
      </c>
      <c r="I28" s="16" t="str">
        <f>'申込書（個人種目）'!AD48</f>
        <v/>
      </c>
      <c r="J28" s="16" t="str">
        <f>IF(ISBLANK('申込書（個人種目）'!AE33),"",'申込書（個人種目）'!AE33)</f>
        <v/>
      </c>
      <c r="N28" s="51" t="str">
        <f t="shared" si="0"/>
        <v/>
      </c>
      <c r="O28" s="51" t="str">
        <f t="shared" si="1"/>
        <v/>
      </c>
      <c r="P28" s="51"/>
      <c r="Q28" s="52" t="str">
        <f t="shared" si="2"/>
        <v/>
      </c>
      <c r="R28" s="52" t="str">
        <f t="shared" si="3"/>
        <v/>
      </c>
      <c r="S28" s="52"/>
    </row>
    <row r="29" spans="1:19" x14ac:dyDescent="0.2">
      <c r="A29" s="16">
        <v>28</v>
      </c>
      <c r="B29" s="16" t="str">
        <f>'申込書（個人種目）'!R49</f>
        <v/>
      </c>
      <c r="C29" s="16" t="str">
        <f>'申込書（個人種目）'!X49</f>
        <v xml:space="preserve"> </v>
      </c>
      <c r="D29" s="16" t="str">
        <f>'申込書（個人種目）'!Y49</f>
        <v/>
      </c>
      <c r="E29" s="16" t="str">
        <f>'申込書（個人種目）'!Z49</f>
        <v/>
      </c>
      <c r="F29" s="16" t="str">
        <f>'申込書（個人種目）'!AA49</f>
        <v/>
      </c>
      <c r="G29" s="16" t="str">
        <f>'申込書（個人種目）'!AB49</f>
        <v/>
      </c>
      <c r="H29" s="16" t="str">
        <f>'申込書（個人種目）'!AC49</f>
        <v/>
      </c>
      <c r="I29" s="16" t="str">
        <f>'申込書（個人種目）'!AD49</f>
        <v/>
      </c>
      <c r="J29" s="16" t="str">
        <f>IF(ISBLANK('申込書（個人種目）'!AE34),"",'申込書（個人種目）'!AE34)</f>
        <v/>
      </c>
      <c r="N29" s="51" t="str">
        <f t="shared" si="0"/>
        <v/>
      </c>
      <c r="O29" s="51" t="str">
        <f t="shared" si="1"/>
        <v/>
      </c>
      <c r="P29" s="51"/>
      <c r="Q29" s="52" t="str">
        <f t="shared" si="2"/>
        <v/>
      </c>
      <c r="R29" s="52" t="str">
        <f t="shared" si="3"/>
        <v/>
      </c>
      <c r="S29" s="52"/>
    </row>
    <row r="30" spans="1:19" x14ac:dyDescent="0.2">
      <c r="A30" s="16">
        <v>29</v>
      </c>
      <c r="B30" s="16" t="str">
        <f>'申込書（個人種目）'!R50</f>
        <v/>
      </c>
      <c r="C30" s="16" t="str">
        <f>'申込書（個人種目）'!X50</f>
        <v xml:space="preserve"> </v>
      </c>
      <c r="D30" s="16" t="str">
        <f>'申込書（個人種目）'!Y50</f>
        <v/>
      </c>
      <c r="E30" s="16" t="str">
        <f>'申込書（個人種目）'!Z50</f>
        <v/>
      </c>
      <c r="F30" s="16" t="str">
        <f>'申込書（個人種目）'!AA50</f>
        <v/>
      </c>
      <c r="G30" s="16" t="str">
        <f>'申込書（個人種目）'!AB50</f>
        <v/>
      </c>
      <c r="H30" s="16" t="str">
        <f>'申込書（個人種目）'!AC50</f>
        <v/>
      </c>
      <c r="I30" s="16" t="str">
        <f>'申込書（個人種目）'!AD50</f>
        <v/>
      </c>
      <c r="J30" s="16" t="str">
        <f>IF(ISBLANK('申込書（個人種目）'!AE35),"",'申込書（個人種目）'!AE35)</f>
        <v/>
      </c>
      <c r="N30" s="51" t="str">
        <f t="shared" si="0"/>
        <v/>
      </c>
      <c r="O30" s="51" t="str">
        <f t="shared" si="1"/>
        <v/>
      </c>
      <c r="P30" s="51"/>
      <c r="Q30" s="52" t="str">
        <f t="shared" si="2"/>
        <v/>
      </c>
      <c r="R30" s="52" t="str">
        <f t="shared" si="3"/>
        <v/>
      </c>
      <c r="S30" s="52"/>
    </row>
    <row r="31" spans="1:19" x14ac:dyDescent="0.2">
      <c r="A31" s="16">
        <v>30</v>
      </c>
      <c r="B31" s="16" t="str">
        <f>'申込書（個人種目）'!R51</f>
        <v/>
      </c>
      <c r="C31" s="16" t="str">
        <f>'申込書（個人種目）'!X51</f>
        <v xml:space="preserve"> </v>
      </c>
      <c r="D31" s="16" t="str">
        <f>'申込書（個人種目）'!Y51</f>
        <v/>
      </c>
      <c r="E31" s="16" t="str">
        <f>'申込書（個人種目）'!Z51</f>
        <v/>
      </c>
      <c r="F31" s="16" t="str">
        <f>'申込書（個人種目）'!AA51</f>
        <v/>
      </c>
      <c r="G31" s="16" t="str">
        <f>'申込書（個人種目）'!AB51</f>
        <v/>
      </c>
      <c r="H31" s="16" t="str">
        <f>'申込書（個人種目）'!AC51</f>
        <v/>
      </c>
      <c r="I31" s="16" t="str">
        <f>'申込書（個人種目）'!AD51</f>
        <v/>
      </c>
      <c r="J31" s="16" t="str">
        <f>IF(ISBLANK('申込書（個人種目）'!AE36),"",'申込書（個人種目）'!AE36)</f>
        <v/>
      </c>
      <c r="N31" s="51" t="str">
        <f t="shared" si="0"/>
        <v/>
      </c>
      <c r="O31" s="51" t="str">
        <f t="shared" si="1"/>
        <v/>
      </c>
      <c r="P31" s="51"/>
      <c r="Q31" s="52" t="str">
        <f t="shared" si="2"/>
        <v/>
      </c>
      <c r="R31" s="52" t="str">
        <f t="shared" si="3"/>
        <v/>
      </c>
      <c r="S31" s="52"/>
    </row>
    <row r="32" spans="1:19" x14ac:dyDescent="0.2">
      <c r="A32" s="16">
        <v>31</v>
      </c>
      <c r="B32" s="16" t="str">
        <f>'申込書（個人種目）'!R52</f>
        <v/>
      </c>
      <c r="C32" s="16" t="str">
        <f>'申込書（個人種目）'!X52</f>
        <v xml:space="preserve"> </v>
      </c>
      <c r="D32" s="16" t="str">
        <f>'申込書（個人種目）'!Y52</f>
        <v/>
      </c>
      <c r="E32" s="16" t="str">
        <f>'申込書（個人種目）'!Z52</f>
        <v/>
      </c>
      <c r="F32" s="16" t="str">
        <f>'申込書（個人種目）'!AA52</f>
        <v/>
      </c>
      <c r="G32" s="16" t="str">
        <f>'申込書（個人種目）'!AB52</f>
        <v/>
      </c>
      <c r="H32" s="16" t="str">
        <f>'申込書（個人種目）'!AC52</f>
        <v/>
      </c>
      <c r="I32" s="16" t="str">
        <f>'申込書（個人種目）'!AD52</f>
        <v/>
      </c>
      <c r="J32" s="16" t="str">
        <f>IF(ISBLANK('申込書（個人種目）'!AE37),"",'申込書（個人種目）'!AE37)</f>
        <v/>
      </c>
      <c r="N32" s="51" t="str">
        <f t="shared" si="0"/>
        <v/>
      </c>
      <c r="O32" s="51" t="str">
        <f t="shared" si="1"/>
        <v/>
      </c>
      <c r="P32" s="51"/>
      <c r="Q32" s="52" t="str">
        <f t="shared" si="2"/>
        <v/>
      </c>
      <c r="R32" s="52" t="str">
        <f t="shared" si="3"/>
        <v/>
      </c>
      <c r="S32" s="52"/>
    </row>
    <row r="33" spans="1:19" x14ac:dyDescent="0.2">
      <c r="A33" s="16">
        <v>32</v>
      </c>
      <c r="B33" s="16" t="str">
        <f>'申込書（個人種目）'!R53</f>
        <v/>
      </c>
      <c r="C33" s="16" t="str">
        <f>'申込書（個人種目）'!X53</f>
        <v xml:space="preserve"> </v>
      </c>
      <c r="D33" s="16" t="str">
        <f>'申込書（個人種目）'!Y53</f>
        <v/>
      </c>
      <c r="E33" s="16" t="str">
        <f>'申込書（個人種目）'!Z53</f>
        <v/>
      </c>
      <c r="F33" s="16" t="str">
        <f>'申込書（個人種目）'!AA53</f>
        <v/>
      </c>
      <c r="G33" s="16" t="str">
        <f>'申込書（個人種目）'!AB53</f>
        <v/>
      </c>
      <c r="H33" s="16" t="str">
        <f>'申込書（個人種目）'!AC53</f>
        <v/>
      </c>
      <c r="I33" s="16" t="str">
        <f>'申込書（個人種目）'!AD53</f>
        <v/>
      </c>
      <c r="J33" s="16" t="str">
        <f>IF(ISBLANK('申込書（個人種目）'!AE38),"",'申込書（個人種目）'!AE38)</f>
        <v/>
      </c>
      <c r="N33" s="51" t="str">
        <f t="shared" si="0"/>
        <v/>
      </c>
      <c r="O33" s="51" t="str">
        <f t="shared" si="1"/>
        <v/>
      </c>
      <c r="P33" s="51"/>
      <c r="Q33" s="52" t="str">
        <f t="shared" si="2"/>
        <v/>
      </c>
      <c r="R33" s="52" t="str">
        <f t="shared" si="3"/>
        <v/>
      </c>
      <c r="S33" s="52"/>
    </row>
    <row r="34" spans="1:19" x14ac:dyDescent="0.2">
      <c r="A34" s="16">
        <v>33</v>
      </c>
      <c r="B34" s="16" t="str">
        <f>'申込書（個人種目）'!R54</f>
        <v/>
      </c>
      <c r="C34" s="16" t="str">
        <f>'申込書（個人種目）'!X54</f>
        <v xml:space="preserve"> </v>
      </c>
      <c r="D34" s="16" t="str">
        <f>'申込書（個人種目）'!Y54</f>
        <v/>
      </c>
      <c r="E34" s="16" t="str">
        <f>'申込書（個人種目）'!Z54</f>
        <v/>
      </c>
      <c r="F34" s="16" t="str">
        <f>'申込書（個人種目）'!AA54</f>
        <v/>
      </c>
      <c r="G34" s="16" t="str">
        <f>'申込書（個人種目）'!AB54</f>
        <v/>
      </c>
      <c r="H34" s="16" t="str">
        <f>'申込書（個人種目）'!AC54</f>
        <v/>
      </c>
      <c r="I34" s="16" t="str">
        <f>'申込書（個人種目）'!AD54</f>
        <v/>
      </c>
      <c r="J34" s="16" t="str">
        <f>IF(ISBLANK('申込書（個人種目）'!AE39),"",'申込書（個人種目）'!AE39)</f>
        <v/>
      </c>
      <c r="N34" s="51" t="str">
        <f t="shared" si="0"/>
        <v/>
      </c>
      <c r="O34" s="51" t="str">
        <f t="shared" si="1"/>
        <v/>
      </c>
      <c r="P34" s="51"/>
      <c r="Q34" s="52" t="str">
        <f t="shared" si="2"/>
        <v/>
      </c>
      <c r="R34" s="52" t="str">
        <f t="shared" si="3"/>
        <v/>
      </c>
      <c r="S34" s="52"/>
    </row>
    <row r="35" spans="1:19" x14ac:dyDescent="0.2">
      <c r="A35" s="16">
        <v>34</v>
      </c>
      <c r="B35" s="16" t="str">
        <f>'申込書（個人種目）'!R55</f>
        <v/>
      </c>
      <c r="C35" s="16" t="str">
        <f>'申込書（個人種目）'!X55</f>
        <v xml:space="preserve"> </v>
      </c>
      <c r="D35" s="16" t="str">
        <f>'申込書（個人種目）'!Y55</f>
        <v/>
      </c>
      <c r="E35" s="16" t="str">
        <f>'申込書（個人種目）'!Z55</f>
        <v/>
      </c>
      <c r="F35" s="16" t="str">
        <f>'申込書（個人種目）'!AA55</f>
        <v/>
      </c>
      <c r="G35" s="16" t="str">
        <f>'申込書（個人種目）'!AB55</f>
        <v/>
      </c>
      <c r="H35" s="16" t="str">
        <f>'申込書（個人種目）'!AC55</f>
        <v/>
      </c>
      <c r="I35" s="16" t="str">
        <f>'申込書（個人種目）'!AD55</f>
        <v/>
      </c>
      <c r="J35" s="16" t="str">
        <f>IF(ISBLANK('申込書（個人種目）'!AE40),"",'申込書（個人種目）'!AE40)</f>
        <v/>
      </c>
      <c r="N35" s="51" t="str">
        <f t="shared" si="0"/>
        <v/>
      </c>
      <c r="O35" s="51" t="str">
        <f t="shared" si="1"/>
        <v/>
      </c>
      <c r="P35" s="51"/>
      <c r="Q35" s="52" t="str">
        <f t="shared" si="2"/>
        <v/>
      </c>
      <c r="R35" s="52" t="str">
        <f t="shared" si="3"/>
        <v/>
      </c>
      <c r="S35" s="52"/>
    </row>
    <row r="36" spans="1:19" x14ac:dyDescent="0.2">
      <c r="A36" s="16">
        <v>35</v>
      </c>
      <c r="B36" s="16" t="str">
        <f>'申込書（個人種目）'!R56</f>
        <v/>
      </c>
      <c r="C36" s="16" t="str">
        <f>'申込書（個人種目）'!X56</f>
        <v xml:space="preserve"> </v>
      </c>
      <c r="D36" s="16" t="str">
        <f>'申込書（個人種目）'!Y56</f>
        <v/>
      </c>
      <c r="E36" s="16" t="str">
        <f>'申込書（個人種目）'!Z56</f>
        <v/>
      </c>
      <c r="F36" s="16" t="str">
        <f>'申込書（個人種目）'!AA56</f>
        <v/>
      </c>
      <c r="G36" s="16" t="str">
        <f>'申込書（個人種目）'!AB56</f>
        <v/>
      </c>
      <c r="H36" s="16" t="str">
        <f>'申込書（個人種目）'!AC56</f>
        <v/>
      </c>
      <c r="I36" s="16" t="str">
        <f>'申込書（個人種目）'!AD56</f>
        <v/>
      </c>
      <c r="J36" s="16" t="str">
        <f>IF(ISBLANK('申込書（個人種目）'!AE41),"",'申込書（個人種目）'!AE41)</f>
        <v/>
      </c>
      <c r="N36" s="51" t="str">
        <f t="shared" si="0"/>
        <v/>
      </c>
      <c r="O36" s="51" t="str">
        <f t="shared" si="1"/>
        <v/>
      </c>
      <c r="P36" s="51"/>
      <c r="Q36" s="52" t="str">
        <f t="shared" si="2"/>
        <v/>
      </c>
      <c r="R36" s="52" t="str">
        <f t="shared" si="3"/>
        <v/>
      </c>
      <c r="S36" s="52"/>
    </row>
    <row r="37" spans="1:19" x14ac:dyDescent="0.2">
      <c r="A37" s="16">
        <v>36</v>
      </c>
      <c r="B37" s="16" t="str">
        <f>'申込書（個人種目）'!R57</f>
        <v/>
      </c>
      <c r="C37" s="16" t="str">
        <f>'申込書（個人種目）'!X57</f>
        <v xml:space="preserve"> </v>
      </c>
      <c r="D37" s="16" t="str">
        <f>'申込書（個人種目）'!Y57</f>
        <v/>
      </c>
      <c r="E37" s="16" t="str">
        <f>'申込書（個人種目）'!Z57</f>
        <v/>
      </c>
      <c r="F37" s="16" t="str">
        <f>'申込書（個人種目）'!AA57</f>
        <v/>
      </c>
      <c r="G37" s="16" t="str">
        <f>'申込書（個人種目）'!AB57</f>
        <v/>
      </c>
      <c r="H37" s="16" t="str">
        <f>'申込書（個人種目）'!AC57</f>
        <v/>
      </c>
      <c r="I37" s="16" t="str">
        <f>'申込書（個人種目）'!AD57</f>
        <v/>
      </c>
      <c r="J37" s="16" t="str">
        <f>IF(ISBLANK('申込書（個人種目）'!AE42),"",'申込書（個人種目）'!AE42)</f>
        <v/>
      </c>
      <c r="N37" s="51" t="str">
        <f t="shared" si="0"/>
        <v/>
      </c>
      <c r="O37" s="51" t="str">
        <f t="shared" si="1"/>
        <v/>
      </c>
      <c r="P37" s="51"/>
      <c r="Q37" s="52" t="str">
        <f t="shared" si="2"/>
        <v/>
      </c>
      <c r="R37" s="52" t="str">
        <f t="shared" si="3"/>
        <v/>
      </c>
      <c r="S37" s="52"/>
    </row>
    <row r="38" spans="1:19" x14ac:dyDescent="0.2">
      <c r="A38" s="16">
        <v>37</v>
      </c>
      <c r="B38" s="16" t="str">
        <f>'申込書（個人種目）'!R58</f>
        <v/>
      </c>
      <c r="C38" s="16" t="str">
        <f>'申込書（個人種目）'!X58</f>
        <v xml:space="preserve"> </v>
      </c>
      <c r="D38" s="16" t="str">
        <f>'申込書（個人種目）'!Y58</f>
        <v/>
      </c>
      <c r="E38" s="16" t="str">
        <f>'申込書（個人種目）'!Z58</f>
        <v/>
      </c>
      <c r="F38" s="16" t="str">
        <f>'申込書（個人種目）'!AA58</f>
        <v/>
      </c>
      <c r="G38" s="16" t="str">
        <f>'申込書（個人種目）'!AB58</f>
        <v/>
      </c>
      <c r="H38" s="16" t="str">
        <f>'申込書（個人種目）'!AC58</f>
        <v/>
      </c>
      <c r="I38" s="16" t="str">
        <f>'申込書（個人種目）'!AD58</f>
        <v/>
      </c>
      <c r="J38" s="16" t="str">
        <f>IF(ISBLANK('申込書（個人種目）'!AE43),"",'申込書（個人種目）'!AE43)</f>
        <v/>
      </c>
      <c r="N38" s="51" t="str">
        <f t="shared" si="0"/>
        <v/>
      </c>
      <c r="O38" s="51" t="str">
        <f t="shared" si="1"/>
        <v/>
      </c>
      <c r="P38" s="51"/>
      <c r="Q38" s="52" t="str">
        <f t="shared" si="2"/>
        <v/>
      </c>
      <c r="R38" s="52" t="str">
        <f t="shared" si="3"/>
        <v/>
      </c>
      <c r="S38" s="52"/>
    </row>
    <row r="39" spans="1:19" x14ac:dyDescent="0.2">
      <c r="A39" s="16">
        <v>38</v>
      </c>
      <c r="B39" s="16" t="str">
        <f>'申込書（個人種目）'!R59</f>
        <v/>
      </c>
      <c r="C39" s="16" t="str">
        <f>'申込書（個人種目）'!X59</f>
        <v xml:space="preserve"> </v>
      </c>
      <c r="D39" s="16" t="str">
        <f>'申込書（個人種目）'!Y59</f>
        <v/>
      </c>
      <c r="E39" s="16" t="str">
        <f>'申込書（個人種目）'!Z59</f>
        <v/>
      </c>
      <c r="F39" s="16" t="str">
        <f>'申込書（個人種目）'!AA59</f>
        <v/>
      </c>
      <c r="G39" s="16" t="str">
        <f>'申込書（個人種目）'!AB59</f>
        <v/>
      </c>
      <c r="H39" s="16" t="str">
        <f>'申込書（個人種目）'!AC59</f>
        <v/>
      </c>
      <c r="I39" s="16" t="str">
        <f>'申込書（個人種目）'!AD59</f>
        <v/>
      </c>
      <c r="J39" s="16" t="str">
        <f>IF(ISBLANK('申込書（個人種目）'!AE44),"",'申込書（個人種目）'!AE44)</f>
        <v/>
      </c>
      <c r="N39" s="51" t="str">
        <f t="shared" si="0"/>
        <v/>
      </c>
      <c r="O39" s="51" t="str">
        <f t="shared" si="1"/>
        <v/>
      </c>
      <c r="P39" s="51"/>
      <c r="Q39" s="52" t="str">
        <f t="shared" si="2"/>
        <v/>
      </c>
      <c r="R39" s="52" t="str">
        <f t="shared" si="3"/>
        <v/>
      </c>
      <c r="S39" s="52"/>
    </row>
    <row r="40" spans="1:19" x14ac:dyDescent="0.2">
      <c r="A40" s="16">
        <v>39</v>
      </c>
      <c r="B40" s="16" t="str">
        <f>'申込書（個人種目）'!R60</f>
        <v/>
      </c>
      <c r="C40" s="16" t="str">
        <f>'申込書（個人種目）'!X60</f>
        <v xml:space="preserve"> </v>
      </c>
      <c r="D40" s="16" t="str">
        <f>'申込書（個人種目）'!Y60</f>
        <v/>
      </c>
      <c r="E40" s="16" t="str">
        <f>'申込書（個人種目）'!Z60</f>
        <v/>
      </c>
      <c r="F40" s="16" t="str">
        <f>'申込書（個人種目）'!AA60</f>
        <v/>
      </c>
      <c r="G40" s="16" t="str">
        <f>'申込書（個人種目）'!AB60</f>
        <v/>
      </c>
      <c r="H40" s="16" t="str">
        <f>'申込書（個人種目）'!AC60</f>
        <v/>
      </c>
      <c r="I40" s="16" t="str">
        <f>'申込書（個人種目）'!AD60</f>
        <v/>
      </c>
      <c r="J40" s="16" t="str">
        <f>IF(ISBLANK('申込書（個人種目）'!AE45),"",'申込書（個人種目）'!AE45)</f>
        <v/>
      </c>
      <c r="N40" s="51" t="str">
        <f t="shared" si="0"/>
        <v/>
      </c>
      <c r="O40" s="51" t="str">
        <f t="shared" si="1"/>
        <v/>
      </c>
      <c r="P40" s="51"/>
      <c r="Q40" s="52" t="str">
        <f t="shared" si="2"/>
        <v/>
      </c>
      <c r="R40" s="52" t="str">
        <f t="shared" si="3"/>
        <v/>
      </c>
      <c r="S40" s="52"/>
    </row>
    <row r="41" spans="1:19" x14ac:dyDescent="0.2">
      <c r="A41" s="16">
        <v>40</v>
      </c>
      <c r="B41" s="16" t="str">
        <f>'申込書（個人種目）'!R61</f>
        <v/>
      </c>
      <c r="C41" s="16" t="str">
        <f>'申込書（個人種目）'!X61</f>
        <v xml:space="preserve"> </v>
      </c>
      <c r="D41" s="16" t="str">
        <f>'申込書（個人種目）'!Y61</f>
        <v/>
      </c>
      <c r="E41" s="16" t="str">
        <f>'申込書（個人種目）'!Z61</f>
        <v/>
      </c>
      <c r="F41" s="16" t="str">
        <f>'申込書（個人種目）'!AA61</f>
        <v/>
      </c>
      <c r="G41" s="16" t="str">
        <f>'申込書（個人種目）'!AB61</f>
        <v/>
      </c>
      <c r="H41" s="16" t="str">
        <f>'申込書（個人種目）'!AC61</f>
        <v/>
      </c>
      <c r="I41" s="16" t="str">
        <f>'申込書（個人種目）'!AD61</f>
        <v/>
      </c>
      <c r="J41" s="16" t="str">
        <f>IF(ISBLANK('申込書（個人種目）'!AE46),"",'申込書（個人種目）'!AE46)</f>
        <v/>
      </c>
      <c r="N41" s="51" t="str">
        <f t="shared" si="0"/>
        <v/>
      </c>
      <c r="O41" s="51" t="str">
        <f t="shared" si="1"/>
        <v/>
      </c>
      <c r="P41" s="51"/>
      <c r="Q41" s="52" t="str">
        <f t="shared" si="2"/>
        <v/>
      </c>
      <c r="R41" s="52" t="str">
        <f t="shared" si="3"/>
        <v/>
      </c>
      <c r="S41" s="52"/>
    </row>
    <row r="42" spans="1:19" x14ac:dyDescent="0.2">
      <c r="A42" s="16">
        <v>41</v>
      </c>
      <c r="B42" s="16" t="str">
        <f>'申込書（個人種目）'!R62</f>
        <v/>
      </c>
      <c r="C42" s="16" t="str">
        <f>'申込書（個人種目）'!X62</f>
        <v xml:space="preserve"> </v>
      </c>
      <c r="D42" s="16" t="str">
        <f>'申込書（個人種目）'!Y62</f>
        <v/>
      </c>
      <c r="E42" s="16" t="str">
        <f>'申込書（個人種目）'!Z62</f>
        <v/>
      </c>
      <c r="F42" s="16" t="str">
        <f>'申込書（個人種目）'!AA62</f>
        <v/>
      </c>
      <c r="G42" s="16" t="str">
        <f>'申込書（個人種目）'!AB62</f>
        <v/>
      </c>
      <c r="H42" s="16" t="str">
        <f>'申込書（個人種目）'!AC62</f>
        <v/>
      </c>
      <c r="I42" s="16" t="str">
        <f>'申込書（個人種目）'!AD62</f>
        <v/>
      </c>
      <c r="J42" s="16" t="str">
        <f>IF(ISBLANK('申込書（個人種目）'!AE47),"",'申込書（個人種目）'!AE47)</f>
        <v/>
      </c>
      <c r="N42" s="51" t="str">
        <f t="shared" si="0"/>
        <v/>
      </c>
      <c r="O42" s="51" t="str">
        <f t="shared" si="1"/>
        <v/>
      </c>
      <c r="P42" s="51"/>
      <c r="Q42" s="52" t="str">
        <f t="shared" si="2"/>
        <v/>
      </c>
      <c r="R42" s="52" t="str">
        <f t="shared" si="3"/>
        <v/>
      </c>
      <c r="S42" s="52"/>
    </row>
    <row r="43" spans="1:19" x14ac:dyDescent="0.2">
      <c r="A43" s="16">
        <v>42</v>
      </c>
      <c r="B43" s="16" t="str">
        <f>'申込書（個人種目）'!R63</f>
        <v/>
      </c>
      <c r="C43" s="16" t="str">
        <f>'申込書（個人種目）'!X63</f>
        <v xml:space="preserve"> </v>
      </c>
      <c r="D43" s="16" t="str">
        <f>'申込書（個人種目）'!Y63</f>
        <v/>
      </c>
      <c r="E43" s="16" t="str">
        <f>'申込書（個人種目）'!Z63</f>
        <v/>
      </c>
      <c r="F43" s="16" t="str">
        <f>'申込書（個人種目）'!AA63</f>
        <v/>
      </c>
      <c r="G43" s="16" t="str">
        <f>'申込書（個人種目）'!AB63</f>
        <v/>
      </c>
      <c r="H43" s="16" t="str">
        <f>'申込書（個人種目）'!AC63</f>
        <v/>
      </c>
      <c r="I43" s="16" t="str">
        <f>'申込書（個人種目）'!AD63</f>
        <v/>
      </c>
      <c r="J43" s="16" t="str">
        <f>IF(ISBLANK('申込書（個人種目）'!AE48),"",'申込書（個人種目）'!AE48)</f>
        <v/>
      </c>
      <c r="N43" s="51" t="str">
        <f t="shared" si="0"/>
        <v/>
      </c>
      <c r="O43" s="51" t="str">
        <f t="shared" si="1"/>
        <v/>
      </c>
      <c r="P43" s="51"/>
      <c r="Q43" s="52" t="str">
        <f t="shared" si="2"/>
        <v/>
      </c>
      <c r="R43" s="52" t="str">
        <f t="shared" si="3"/>
        <v/>
      </c>
      <c r="S43" s="52"/>
    </row>
    <row r="44" spans="1:19" x14ac:dyDescent="0.2">
      <c r="A44" s="16">
        <v>43</v>
      </c>
      <c r="B44" s="16" t="str">
        <f>'申込書（個人種目）'!R64</f>
        <v/>
      </c>
      <c r="C44" s="16" t="str">
        <f>'申込書（個人種目）'!X64</f>
        <v xml:space="preserve"> </v>
      </c>
      <c r="D44" s="16" t="str">
        <f>'申込書（個人種目）'!Y64</f>
        <v/>
      </c>
      <c r="E44" s="16" t="str">
        <f>'申込書（個人種目）'!Z64</f>
        <v/>
      </c>
      <c r="F44" s="16" t="str">
        <f>'申込書（個人種目）'!AA64</f>
        <v/>
      </c>
      <c r="G44" s="16" t="str">
        <f>'申込書（個人種目）'!AB64</f>
        <v/>
      </c>
      <c r="H44" s="16" t="str">
        <f>'申込書（個人種目）'!AC64</f>
        <v/>
      </c>
      <c r="I44" s="16" t="str">
        <f>'申込書（個人種目）'!AD64</f>
        <v/>
      </c>
      <c r="J44" s="16" t="str">
        <f>IF(ISBLANK('申込書（個人種目）'!AE49),"",'申込書（個人種目）'!AE49)</f>
        <v/>
      </c>
      <c r="N44" s="51" t="str">
        <f t="shared" si="0"/>
        <v/>
      </c>
      <c r="O44" s="51" t="str">
        <f t="shared" si="1"/>
        <v/>
      </c>
      <c r="P44" s="51"/>
      <c r="Q44" s="52" t="str">
        <f t="shared" si="2"/>
        <v/>
      </c>
      <c r="R44" s="52" t="str">
        <f t="shared" si="3"/>
        <v/>
      </c>
      <c r="S44" s="52"/>
    </row>
    <row r="45" spans="1:19" x14ac:dyDescent="0.2">
      <c r="A45" s="16">
        <v>44</v>
      </c>
      <c r="B45" s="16" t="str">
        <f>'申込書（個人種目）'!R65</f>
        <v/>
      </c>
      <c r="C45" s="16" t="str">
        <f>'申込書（個人種目）'!X65</f>
        <v xml:space="preserve"> </v>
      </c>
      <c r="D45" s="16" t="str">
        <f>'申込書（個人種目）'!Y65</f>
        <v/>
      </c>
      <c r="E45" s="16" t="str">
        <f>'申込書（個人種目）'!Z65</f>
        <v/>
      </c>
      <c r="F45" s="16" t="str">
        <f>'申込書（個人種目）'!AA65</f>
        <v/>
      </c>
      <c r="G45" s="16" t="str">
        <f>'申込書（個人種目）'!AB65</f>
        <v/>
      </c>
      <c r="H45" s="16" t="str">
        <f>'申込書（個人種目）'!AC65</f>
        <v/>
      </c>
      <c r="I45" s="16" t="str">
        <f>'申込書（個人種目）'!AD65</f>
        <v/>
      </c>
      <c r="J45" s="16" t="str">
        <f>IF(ISBLANK('申込書（個人種目）'!AE50),"",'申込書（個人種目）'!AE50)</f>
        <v/>
      </c>
      <c r="N45" s="51" t="str">
        <f t="shared" si="0"/>
        <v/>
      </c>
      <c r="O45" s="51" t="str">
        <f t="shared" si="1"/>
        <v/>
      </c>
      <c r="P45" s="51"/>
      <c r="Q45" s="52" t="str">
        <f t="shared" si="2"/>
        <v/>
      </c>
      <c r="R45" s="52" t="str">
        <f t="shared" si="3"/>
        <v/>
      </c>
      <c r="S45" s="52"/>
    </row>
    <row r="46" spans="1:19" x14ac:dyDescent="0.2">
      <c r="A46" s="16">
        <v>45</v>
      </c>
      <c r="B46" s="16" t="str">
        <f>'申込書（個人種目）'!R66</f>
        <v/>
      </c>
      <c r="C46" s="16" t="str">
        <f>'申込書（個人種目）'!X66</f>
        <v xml:space="preserve"> </v>
      </c>
      <c r="D46" s="16" t="str">
        <f>'申込書（個人種目）'!Y66</f>
        <v/>
      </c>
      <c r="E46" s="16" t="str">
        <f>'申込書（個人種目）'!Z66</f>
        <v/>
      </c>
      <c r="F46" s="16" t="str">
        <f>'申込書（個人種目）'!AA66</f>
        <v/>
      </c>
      <c r="G46" s="16" t="str">
        <f>'申込書（個人種目）'!AB66</f>
        <v/>
      </c>
      <c r="H46" s="16" t="str">
        <f>'申込書（個人種目）'!AC66</f>
        <v/>
      </c>
      <c r="I46" s="16" t="str">
        <f>'申込書（個人種目）'!AD66</f>
        <v/>
      </c>
      <c r="J46" s="16" t="str">
        <f>IF(ISBLANK('申込書（個人種目）'!AE51),"",'申込書（個人種目）'!AE51)</f>
        <v/>
      </c>
      <c r="N46" s="51" t="str">
        <f t="shared" si="0"/>
        <v/>
      </c>
      <c r="O46" s="51" t="str">
        <f t="shared" si="1"/>
        <v/>
      </c>
      <c r="P46" s="51"/>
      <c r="Q46" s="52" t="str">
        <f t="shared" si="2"/>
        <v/>
      </c>
      <c r="R46" s="52" t="str">
        <f t="shared" si="3"/>
        <v/>
      </c>
      <c r="S46" s="52"/>
    </row>
    <row r="47" spans="1:19" x14ac:dyDescent="0.2">
      <c r="A47" s="16">
        <v>46</v>
      </c>
      <c r="B47" s="16" t="str">
        <f>'申込書（個人種目）'!R67</f>
        <v/>
      </c>
      <c r="C47" s="16" t="str">
        <f>'申込書（個人種目）'!X67</f>
        <v xml:space="preserve"> </v>
      </c>
      <c r="D47" s="16" t="str">
        <f>'申込書（個人種目）'!Y67</f>
        <v/>
      </c>
      <c r="E47" s="16" t="str">
        <f>'申込書（個人種目）'!Z67</f>
        <v/>
      </c>
      <c r="F47" s="16" t="str">
        <f>'申込書（個人種目）'!AA67</f>
        <v/>
      </c>
      <c r="G47" s="16" t="str">
        <f>'申込書（個人種目）'!AB67</f>
        <v/>
      </c>
      <c r="H47" s="16" t="str">
        <f>'申込書（個人種目）'!AC67</f>
        <v/>
      </c>
      <c r="I47" s="16" t="str">
        <f>'申込書（個人種目）'!AD67</f>
        <v/>
      </c>
      <c r="J47" s="16" t="str">
        <f>IF(ISBLANK('申込書（個人種目）'!AE52),"",'申込書（個人種目）'!AE52)</f>
        <v/>
      </c>
      <c r="N47" s="51" t="str">
        <f t="shared" si="0"/>
        <v/>
      </c>
      <c r="O47" s="51" t="str">
        <f t="shared" si="1"/>
        <v/>
      </c>
      <c r="P47" s="51"/>
      <c r="Q47" s="52" t="str">
        <f t="shared" si="2"/>
        <v/>
      </c>
      <c r="R47" s="52" t="str">
        <f t="shared" si="3"/>
        <v/>
      </c>
      <c r="S47" s="52"/>
    </row>
    <row r="48" spans="1:19" x14ac:dyDescent="0.2">
      <c r="A48" s="16">
        <v>47</v>
      </c>
      <c r="B48" s="16" t="str">
        <f>'申込書（個人種目）'!R68</f>
        <v/>
      </c>
      <c r="C48" s="16" t="str">
        <f>'申込書（個人種目）'!X68</f>
        <v xml:space="preserve"> </v>
      </c>
      <c r="D48" s="16" t="str">
        <f>'申込書（個人種目）'!Y68</f>
        <v/>
      </c>
      <c r="E48" s="16" t="str">
        <f>'申込書（個人種目）'!Z68</f>
        <v/>
      </c>
      <c r="F48" s="16" t="str">
        <f>'申込書（個人種目）'!AA68</f>
        <v/>
      </c>
      <c r="G48" s="16" t="str">
        <f>'申込書（個人種目）'!AB68</f>
        <v/>
      </c>
      <c r="H48" s="16" t="str">
        <f>'申込書（個人種目）'!AC68</f>
        <v/>
      </c>
      <c r="I48" s="16" t="str">
        <f>'申込書（個人種目）'!AD68</f>
        <v/>
      </c>
      <c r="J48" s="16" t="str">
        <f>IF(ISBLANK('申込書（個人種目）'!AE53),"",'申込書（個人種目）'!AE53)</f>
        <v/>
      </c>
      <c r="N48" s="51" t="str">
        <f t="shared" si="0"/>
        <v/>
      </c>
      <c r="O48" s="51" t="str">
        <f t="shared" si="1"/>
        <v/>
      </c>
      <c r="P48" s="51"/>
      <c r="Q48" s="52" t="str">
        <f t="shared" si="2"/>
        <v/>
      </c>
      <c r="R48" s="52" t="str">
        <f t="shared" si="3"/>
        <v/>
      </c>
      <c r="S48" s="52"/>
    </row>
    <row r="49" spans="1:19" x14ac:dyDescent="0.2">
      <c r="A49" s="16">
        <v>48</v>
      </c>
      <c r="B49" s="16" t="str">
        <f>'申込書（個人種目）'!R69</f>
        <v/>
      </c>
      <c r="C49" s="16" t="str">
        <f>'申込書（個人種目）'!X69</f>
        <v xml:space="preserve"> </v>
      </c>
      <c r="D49" s="16" t="str">
        <f>'申込書（個人種目）'!Y69</f>
        <v/>
      </c>
      <c r="E49" s="16" t="str">
        <f>'申込書（個人種目）'!Z69</f>
        <v/>
      </c>
      <c r="F49" s="16" t="str">
        <f>'申込書（個人種目）'!AA69</f>
        <v/>
      </c>
      <c r="G49" s="16" t="str">
        <f>'申込書（個人種目）'!AB69</f>
        <v/>
      </c>
      <c r="H49" s="16" t="str">
        <f>'申込書（個人種目）'!AC69</f>
        <v/>
      </c>
      <c r="I49" s="16" t="str">
        <f>'申込書（個人種目）'!AD69</f>
        <v/>
      </c>
      <c r="J49" s="16" t="str">
        <f>IF(ISBLANK('申込書（個人種目）'!AE54),"",'申込書（個人種目）'!AE54)</f>
        <v/>
      </c>
      <c r="N49" s="51" t="str">
        <f t="shared" si="0"/>
        <v/>
      </c>
      <c r="O49" s="51" t="str">
        <f t="shared" si="1"/>
        <v/>
      </c>
      <c r="P49" s="51"/>
      <c r="Q49" s="52" t="str">
        <f t="shared" si="2"/>
        <v/>
      </c>
      <c r="R49" s="52" t="str">
        <f t="shared" si="3"/>
        <v/>
      </c>
      <c r="S49" s="52"/>
    </row>
    <row r="50" spans="1:19" x14ac:dyDescent="0.2">
      <c r="A50" s="16">
        <v>49</v>
      </c>
      <c r="B50" s="16" t="str">
        <f>'申込書（個人種目）'!R70</f>
        <v/>
      </c>
      <c r="C50" s="16" t="str">
        <f>'申込書（個人種目）'!X70</f>
        <v xml:space="preserve"> </v>
      </c>
      <c r="D50" s="16" t="str">
        <f>'申込書（個人種目）'!Y70</f>
        <v/>
      </c>
      <c r="E50" s="16" t="str">
        <f>'申込書（個人種目）'!Z70</f>
        <v/>
      </c>
      <c r="F50" s="16" t="str">
        <f>'申込書（個人種目）'!AA70</f>
        <v/>
      </c>
      <c r="G50" s="16" t="str">
        <f>'申込書（個人種目）'!AB70</f>
        <v/>
      </c>
      <c r="H50" s="16" t="str">
        <f>'申込書（個人種目）'!AC70</f>
        <v/>
      </c>
      <c r="I50" s="16" t="str">
        <f>'申込書（個人種目）'!AD70</f>
        <v/>
      </c>
      <c r="J50" s="16" t="str">
        <f>IF(ISBLANK('申込書（個人種目）'!AE55),"",'申込書（個人種目）'!AE55)</f>
        <v/>
      </c>
      <c r="N50" s="51" t="str">
        <f t="shared" si="0"/>
        <v/>
      </c>
      <c r="O50" s="51" t="str">
        <f t="shared" si="1"/>
        <v/>
      </c>
      <c r="P50" s="51"/>
      <c r="Q50" s="52" t="str">
        <f t="shared" si="2"/>
        <v/>
      </c>
      <c r="R50" s="52" t="str">
        <f t="shared" si="3"/>
        <v/>
      </c>
      <c r="S50" s="52"/>
    </row>
    <row r="51" spans="1:19" x14ac:dyDescent="0.2">
      <c r="A51" s="16">
        <v>50</v>
      </c>
      <c r="B51" s="16" t="str">
        <f>'申込書（個人種目）'!R71</f>
        <v/>
      </c>
      <c r="C51" s="16" t="str">
        <f>'申込書（個人種目）'!X71</f>
        <v xml:space="preserve"> </v>
      </c>
      <c r="D51" s="16" t="str">
        <f>'申込書（個人種目）'!Y71</f>
        <v/>
      </c>
      <c r="E51" s="16" t="str">
        <f>'申込書（個人種目）'!Z71</f>
        <v/>
      </c>
      <c r="F51" s="16" t="str">
        <f>'申込書（個人種目）'!AA71</f>
        <v/>
      </c>
      <c r="G51" s="16" t="str">
        <f>'申込書（個人種目）'!AB71</f>
        <v/>
      </c>
      <c r="H51" s="16" t="str">
        <f>'申込書（個人種目）'!AC71</f>
        <v/>
      </c>
      <c r="I51" s="16" t="str">
        <f>'申込書（個人種目）'!AD71</f>
        <v/>
      </c>
      <c r="J51" s="16" t="str">
        <f>IF(ISBLANK('申込書（個人種目）'!AE56),"",'申込書（個人種目）'!AE56)</f>
        <v/>
      </c>
      <c r="N51" s="51" t="str">
        <f t="shared" si="0"/>
        <v/>
      </c>
      <c r="O51" s="51" t="str">
        <f t="shared" si="1"/>
        <v/>
      </c>
      <c r="P51" s="51"/>
      <c r="Q51" s="52" t="str">
        <f t="shared" si="2"/>
        <v/>
      </c>
      <c r="R51" s="52" t="str">
        <f t="shared" si="3"/>
        <v/>
      </c>
      <c r="S51" s="52"/>
    </row>
    <row r="52" spans="1:19" x14ac:dyDescent="0.2">
      <c r="A52" s="16">
        <v>51</v>
      </c>
      <c r="B52" s="16" t="str">
        <f>'申込書（個人種目）'!R87</f>
        <v/>
      </c>
      <c r="C52" s="16" t="str">
        <f>'申込書（個人種目）'!X87</f>
        <v xml:space="preserve"> </v>
      </c>
      <c r="D52" s="16" t="str">
        <f>'申込書（個人種目）'!Y87</f>
        <v/>
      </c>
      <c r="E52" s="16" t="str">
        <f>'申込書（個人種目）'!Z87</f>
        <v/>
      </c>
      <c r="F52" s="16" t="str">
        <f>'申込書（個人種目）'!AA87</f>
        <v/>
      </c>
      <c r="G52" s="16" t="str">
        <f>'申込書（個人種目）'!AB87</f>
        <v/>
      </c>
      <c r="H52" s="16" t="str">
        <f>'申込書（個人種目）'!AC87</f>
        <v/>
      </c>
      <c r="I52" s="16" t="str">
        <f>'申込書（個人種目）'!AD87</f>
        <v/>
      </c>
      <c r="J52" s="16" t="str">
        <f>IF(ISBLANK('申込書（個人種目）'!AE57),"",'申込書（個人種目）'!AE57)</f>
        <v/>
      </c>
      <c r="N52" s="51" t="str">
        <f t="shared" si="0"/>
        <v/>
      </c>
      <c r="O52" s="51" t="str">
        <f t="shared" si="1"/>
        <v/>
      </c>
      <c r="P52" s="51"/>
      <c r="Q52" s="52" t="str">
        <f t="shared" si="2"/>
        <v/>
      </c>
      <c r="R52" s="52" t="str">
        <f t="shared" si="3"/>
        <v/>
      </c>
      <c r="S52" s="52"/>
    </row>
    <row r="53" spans="1:19" x14ac:dyDescent="0.2">
      <c r="A53" s="16">
        <v>52</v>
      </c>
      <c r="B53" s="16" t="str">
        <f>'申込書（個人種目）'!R88</f>
        <v/>
      </c>
      <c r="C53" s="16" t="str">
        <f>'申込書（個人種目）'!X88</f>
        <v xml:space="preserve"> </v>
      </c>
      <c r="D53" s="16" t="str">
        <f>'申込書（個人種目）'!Y88</f>
        <v/>
      </c>
      <c r="E53" s="16" t="str">
        <f>'申込書（個人種目）'!Z88</f>
        <v/>
      </c>
      <c r="F53" s="16" t="str">
        <f>'申込書（個人種目）'!AA88</f>
        <v/>
      </c>
      <c r="G53" s="16" t="str">
        <f>'申込書（個人種目）'!AB88</f>
        <v/>
      </c>
      <c r="H53" s="16" t="str">
        <f>'申込書（個人種目）'!AC88</f>
        <v/>
      </c>
      <c r="I53" s="16" t="str">
        <f>'申込書（個人種目）'!AD88</f>
        <v/>
      </c>
      <c r="J53" s="16" t="str">
        <f>IF(ISBLANK('申込書（個人種目）'!AE58),"",'申込書（個人種目）'!AE58)</f>
        <v/>
      </c>
      <c r="N53" s="51" t="str">
        <f t="shared" si="0"/>
        <v/>
      </c>
      <c r="O53" s="51" t="str">
        <f t="shared" si="1"/>
        <v/>
      </c>
      <c r="P53" s="51"/>
      <c r="Q53" s="52" t="str">
        <f t="shared" si="2"/>
        <v/>
      </c>
      <c r="R53" s="52" t="str">
        <f t="shared" si="3"/>
        <v/>
      </c>
      <c r="S53" s="52"/>
    </row>
    <row r="54" spans="1:19" x14ac:dyDescent="0.2">
      <c r="A54" s="16">
        <v>53</v>
      </c>
      <c r="B54" s="16" t="str">
        <f>'申込書（個人種目）'!R89</f>
        <v/>
      </c>
      <c r="C54" s="16" t="str">
        <f>'申込書（個人種目）'!X89</f>
        <v xml:space="preserve"> </v>
      </c>
      <c r="D54" s="16" t="str">
        <f>'申込書（個人種目）'!Y89</f>
        <v/>
      </c>
      <c r="E54" s="16" t="str">
        <f>'申込書（個人種目）'!Z89</f>
        <v/>
      </c>
      <c r="F54" s="16" t="str">
        <f>'申込書（個人種目）'!AA89</f>
        <v/>
      </c>
      <c r="G54" s="16" t="str">
        <f>'申込書（個人種目）'!AB89</f>
        <v/>
      </c>
      <c r="H54" s="16" t="str">
        <f>'申込書（個人種目）'!AC89</f>
        <v/>
      </c>
      <c r="I54" s="16" t="str">
        <f>'申込書（個人種目）'!AD89</f>
        <v/>
      </c>
      <c r="J54" s="16" t="str">
        <f>IF(ISBLANK('申込書（個人種目）'!AE59),"",'申込書（個人種目）'!AE59)</f>
        <v/>
      </c>
      <c r="N54" s="51" t="str">
        <f t="shared" si="0"/>
        <v/>
      </c>
      <c r="O54" s="51" t="str">
        <f t="shared" si="1"/>
        <v/>
      </c>
      <c r="P54" s="51"/>
      <c r="Q54" s="52" t="str">
        <f t="shared" si="2"/>
        <v/>
      </c>
      <c r="R54" s="52" t="str">
        <f t="shared" si="3"/>
        <v/>
      </c>
      <c r="S54" s="52"/>
    </row>
    <row r="55" spans="1:19" x14ac:dyDescent="0.2">
      <c r="A55" s="16">
        <v>54</v>
      </c>
      <c r="B55" s="16" t="str">
        <f>'申込書（個人種目）'!R90</f>
        <v/>
      </c>
      <c r="C55" s="16" t="str">
        <f>'申込書（個人種目）'!X90</f>
        <v xml:space="preserve"> </v>
      </c>
      <c r="D55" s="16" t="str">
        <f>'申込書（個人種目）'!Y90</f>
        <v/>
      </c>
      <c r="E55" s="16" t="str">
        <f>'申込書（個人種目）'!Z90</f>
        <v/>
      </c>
      <c r="F55" s="16" t="str">
        <f>'申込書（個人種目）'!AA90</f>
        <v/>
      </c>
      <c r="G55" s="16" t="str">
        <f>'申込書（個人種目）'!AB90</f>
        <v/>
      </c>
      <c r="H55" s="16" t="str">
        <f>'申込書（個人種目）'!AC90</f>
        <v/>
      </c>
      <c r="I55" s="16" t="str">
        <f>'申込書（個人種目）'!AD90</f>
        <v/>
      </c>
      <c r="J55" s="16" t="str">
        <f>IF(ISBLANK('申込書（個人種目）'!AE60),"",'申込書（個人種目）'!AE60)</f>
        <v/>
      </c>
      <c r="N55" s="51" t="str">
        <f t="shared" si="0"/>
        <v/>
      </c>
      <c r="O55" s="51" t="str">
        <f t="shared" si="1"/>
        <v/>
      </c>
      <c r="P55" s="51"/>
      <c r="Q55" s="52" t="str">
        <f t="shared" si="2"/>
        <v/>
      </c>
      <c r="R55" s="52" t="str">
        <f t="shared" si="3"/>
        <v/>
      </c>
      <c r="S55" s="52"/>
    </row>
    <row r="56" spans="1:19" x14ac:dyDescent="0.2">
      <c r="A56" s="16">
        <v>55</v>
      </c>
      <c r="B56" s="16" t="str">
        <f>'申込書（個人種目）'!R91</f>
        <v/>
      </c>
      <c r="C56" s="16" t="str">
        <f>'申込書（個人種目）'!X91</f>
        <v xml:space="preserve"> </v>
      </c>
      <c r="D56" s="16" t="str">
        <f>'申込書（個人種目）'!Y91</f>
        <v/>
      </c>
      <c r="E56" s="16" t="str">
        <f>'申込書（個人種目）'!Z91</f>
        <v/>
      </c>
      <c r="F56" s="16" t="str">
        <f>'申込書（個人種目）'!AA91</f>
        <v/>
      </c>
      <c r="G56" s="16" t="str">
        <f>'申込書（個人種目）'!AB91</f>
        <v/>
      </c>
      <c r="H56" s="16" t="str">
        <f>'申込書（個人種目）'!AC91</f>
        <v/>
      </c>
      <c r="I56" s="16" t="str">
        <f>'申込書（個人種目）'!AD91</f>
        <v/>
      </c>
      <c r="J56" s="16" t="str">
        <f>IF(ISBLANK('申込書（個人種目）'!AE61),"",'申込書（個人種目）'!AE61)</f>
        <v/>
      </c>
      <c r="N56" s="51" t="str">
        <f t="shared" si="0"/>
        <v/>
      </c>
      <c r="O56" s="51" t="str">
        <f t="shared" si="1"/>
        <v/>
      </c>
      <c r="P56" s="51"/>
      <c r="Q56" s="52" t="str">
        <f t="shared" si="2"/>
        <v/>
      </c>
      <c r="R56" s="52" t="str">
        <f t="shared" si="3"/>
        <v/>
      </c>
      <c r="S56" s="52"/>
    </row>
    <row r="57" spans="1:19" x14ac:dyDescent="0.2">
      <c r="A57" s="16">
        <v>56</v>
      </c>
      <c r="B57" s="16" t="str">
        <f>'申込書（個人種目）'!R92</f>
        <v/>
      </c>
      <c r="C57" s="16" t="str">
        <f>'申込書（個人種目）'!X92</f>
        <v xml:space="preserve"> </v>
      </c>
      <c r="D57" s="16" t="str">
        <f>'申込書（個人種目）'!Y92</f>
        <v/>
      </c>
      <c r="E57" s="16" t="str">
        <f>'申込書（個人種目）'!Z92</f>
        <v/>
      </c>
      <c r="F57" s="16" t="str">
        <f>'申込書（個人種目）'!AA92</f>
        <v/>
      </c>
      <c r="G57" s="16" t="str">
        <f>'申込書（個人種目）'!AB92</f>
        <v/>
      </c>
      <c r="H57" s="16" t="str">
        <f>'申込書（個人種目）'!AC92</f>
        <v/>
      </c>
      <c r="I57" s="16" t="str">
        <f>'申込書（個人種目）'!AD92</f>
        <v/>
      </c>
      <c r="J57" s="16" t="str">
        <f>IF(ISBLANK('申込書（個人種目）'!AE62),"",'申込書（個人種目）'!AE62)</f>
        <v/>
      </c>
      <c r="N57" s="51" t="str">
        <f t="shared" si="0"/>
        <v/>
      </c>
      <c r="O57" s="51" t="str">
        <f t="shared" si="1"/>
        <v/>
      </c>
      <c r="P57" s="51"/>
      <c r="Q57" s="52" t="str">
        <f t="shared" si="2"/>
        <v/>
      </c>
      <c r="R57" s="52" t="str">
        <f t="shared" si="3"/>
        <v/>
      </c>
      <c r="S57" s="52"/>
    </row>
    <row r="58" spans="1:19" x14ac:dyDescent="0.2">
      <c r="A58" s="16">
        <v>57</v>
      </c>
      <c r="B58" s="16" t="str">
        <f>'申込書（個人種目）'!R93</f>
        <v/>
      </c>
      <c r="C58" s="16" t="str">
        <f>'申込書（個人種目）'!X93</f>
        <v xml:space="preserve"> </v>
      </c>
      <c r="D58" s="16" t="str">
        <f>'申込書（個人種目）'!Y93</f>
        <v/>
      </c>
      <c r="E58" s="16" t="str">
        <f>'申込書（個人種目）'!Z93</f>
        <v/>
      </c>
      <c r="F58" s="16" t="str">
        <f>'申込書（個人種目）'!AA93</f>
        <v/>
      </c>
      <c r="G58" s="16" t="str">
        <f>'申込書（個人種目）'!AB93</f>
        <v/>
      </c>
      <c r="H58" s="16" t="str">
        <f>'申込書（個人種目）'!AC93</f>
        <v/>
      </c>
      <c r="I58" s="16" t="str">
        <f>'申込書（個人種目）'!AD93</f>
        <v/>
      </c>
      <c r="J58" s="16" t="str">
        <f>IF(ISBLANK('申込書（個人種目）'!AE63),"",'申込書（個人種目）'!AE63)</f>
        <v/>
      </c>
      <c r="N58" s="51" t="str">
        <f t="shared" si="0"/>
        <v/>
      </c>
      <c r="O58" s="51" t="str">
        <f t="shared" si="1"/>
        <v/>
      </c>
      <c r="P58" s="51"/>
      <c r="Q58" s="52" t="str">
        <f t="shared" si="2"/>
        <v/>
      </c>
      <c r="R58" s="52" t="str">
        <f t="shared" si="3"/>
        <v/>
      </c>
      <c r="S58" s="52"/>
    </row>
    <row r="59" spans="1:19" x14ac:dyDescent="0.2">
      <c r="A59" s="16">
        <v>58</v>
      </c>
      <c r="B59" s="16" t="str">
        <f>'申込書（個人種目）'!R94</f>
        <v/>
      </c>
      <c r="C59" s="16" t="str">
        <f>'申込書（個人種目）'!X94</f>
        <v xml:space="preserve"> </v>
      </c>
      <c r="D59" s="16" t="str">
        <f>'申込書（個人種目）'!Y94</f>
        <v/>
      </c>
      <c r="E59" s="16" t="str">
        <f>'申込書（個人種目）'!Z94</f>
        <v/>
      </c>
      <c r="F59" s="16" t="str">
        <f>'申込書（個人種目）'!AA94</f>
        <v/>
      </c>
      <c r="G59" s="16" t="str">
        <f>'申込書（個人種目）'!AB94</f>
        <v/>
      </c>
      <c r="H59" s="16" t="str">
        <f>'申込書（個人種目）'!AC94</f>
        <v/>
      </c>
      <c r="I59" s="16" t="str">
        <f>'申込書（個人種目）'!AD94</f>
        <v/>
      </c>
      <c r="J59" s="16" t="str">
        <f>IF(ISBLANK('申込書（個人種目）'!AE64),"",'申込書（個人種目）'!AE64)</f>
        <v/>
      </c>
      <c r="N59" s="51" t="str">
        <f t="shared" si="0"/>
        <v/>
      </c>
      <c r="O59" s="51" t="str">
        <f t="shared" si="1"/>
        <v/>
      </c>
      <c r="P59" s="51"/>
      <c r="Q59" s="52" t="str">
        <f t="shared" si="2"/>
        <v/>
      </c>
      <c r="R59" s="52" t="str">
        <f t="shared" si="3"/>
        <v/>
      </c>
      <c r="S59" s="52"/>
    </row>
    <row r="60" spans="1:19" x14ac:dyDescent="0.2">
      <c r="A60" s="16">
        <v>59</v>
      </c>
      <c r="B60" s="16" t="str">
        <f>'申込書（個人種目）'!R95</f>
        <v/>
      </c>
      <c r="C60" s="16" t="str">
        <f>'申込書（個人種目）'!X95</f>
        <v xml:space="preserve"> </v>
      </c>
      <c r="D60" s="16" t="str">
        <f>'申込書（個人種目）'!Y95</f>
        <v/>
      </c>
      <c r="E60" s="16" t="str">
        <f>'申込書（個人種目）'!Z95</f>
        <v/>
      </c>
      <c r="F60" s="16" t="str">
        <f>'申込書（個人種目）'!AA95</f>
        <v/>
      </c>
      <c r="G60" s="16" t="str">
        <f>'申込書（個人種目）'!AB95</f>
        <v/>
      </c>
      <c r="H60" s="16" t="str">
        <f>'申込書（個人種目）'!AC95</f>
        <v/>
      </c>
      <c r="I60" s="16" t="str">
        <f>'申込書（個人種目）'!AD95</f>
        <v/>
      </c>
      <c r="J60" s="16" t="str">
        <f>IF(ISBLANK('申込書（個人種目）'!AE65),"",'申込書（個人種目）'!AE65)</f>
        <v/>
      </c>
      <c r="N60" s="51" t="str">
        <f t="shared" si="0"/>
        <v/>
      </c>
      <c r="O60" s="51" t="str">
        <f t="shared" si="1"/>
        <v/>
      </c>
      <c r="P60" s="51"/>
      <c r="Q60" s="52" t="str">
        <f t="shared" si="2"/>
        <v/>
      </c>
      <c r="R60" s="52" t="str">
        <f t="shared" si="3"/>
        <v/>
      </c>
      <c r="S60" s="52"/>
    </row>
    <row r="61" spans="1:19" x14ac:dyDescent="0.2">
      <c r="A61" s="16">
        <v>60</v>
      </c>
      <c r="B61" s="16" t="str">
        <f>'申込書（個人種目）'!R96</f>
        <v/>
      </c>
      <c r="C61" s="16" t="str">
        <f>'申込書（個人種目）'!X96</f>
        <v xml:space="preserve"> </v>
      </c>
      <c r="D61" s="16" t="str">
        <f>'申込書（個人種目）'!Y96</f>
        <v/>
      </c>
      <c r="E61" s="16" t="str">
        <f>'申込書（個人種目）'!Z96</f>
        <v/>
      </c>
      <c r="F61" s="16" t="str">
        <f>'申込書（個人種目）'!AA96</f>
        <v/>
      </c>
      <c r="G61" s="16" t="str">
        <f>'申込書（個人種目）'!AB96</f>
        <v/>
      </c>
      <c r="H61" s="16" t="str">
        <f>'申込書（個人種目）'!AC96</f>
        <v/>
      </c>
      <c r="I61" s="16" t="str">
        <f>'申込書（個人種目）'!AD96</f>
        <v/>
      </c>
      <c r="J61" s="16" t="str">
        <f>IF(ISBLANK('申込書（個人種目）'!AE66),"",'申込書（個人種目）'!AE66)</f>
        <v/>
      </c>
      <c r="N61" s="51" t="str">
        <f t="shared" si="0"/>
        <v/>
      </c>
      <c r="O61" s="51" t="str">
        <f t="shared" si="1"/>
        <v/>
      </c>
      <c r="P61" s="51"/>
      <c r="Q61" s="52" t="str">
        <f t="shared" si="2"/>
        <v/>
      </c>
      <c r="R61" s="52" t="str">
        <f t="shared" si="3"/>
        <v/>
      </c>
      <c r="S61" s="52"/>
    </row>
    <row r="62" spans="1:19" x14ac:dyDescent="0.2">
      <c r="A62" s="16">
        <v>61</v>
      </c>
      <c r="B62" s="16" t="str">
        <f>'申込書（個人種目）'!R97</f>
        <v/>
      </c>
      <c r="C62" s="16" t="str">
        <f>'申込書（個人種目）'!X97</f>
        <v xml:space="preserve"> </v>
      </c>
      <c r="D62" s="16" t="str">
        <f>'申込書（個人種目）'!Y97</f>
        <v/>
      </c>
      <c r="E62" s="16" t="str">
        <f>'申込書（個人種目）'!Z97</f>
        <v/>
      </c>
      <c r="F62" s="16" t="str">
        <f>'申込書（個人種目）'!AA97</f>
        <v/>
      </c>
      <c r="G62" s="16" t="str">
        <f>'申込書（個人種目）'!AB97</f>
        <v/>
      </c>
      <c r="H62" s="16" t="str">
        <f>'申込書（個人種目）'!AC97</f>
        <v/>
      </c>
      <c r="I62" s="16" t="str">
        <f>'申込書（個人種目）'!AD97</f>
        <v/>
      </c>
      <c r="J62" s="16" t="str">
        <f>IF(ISBLANK('申込書（個人種目）'!AE67),"",'申込書（個人種目）'!AE67)</f>
        <v/>
      </c>
      <c r="N62" s="51" t="str">
        <f t="shared" si="0"/>
        <v/>
      </c>
      <c r="O62" s="51" t="str">
        <f t="shared" si="1"/>
        <v/>
      </c>
      <c r="P62" s="51"/>
      <c r="Q62" s="52" t="str">
        <f t="shared" si="2"/>
        <v/>
      </c>
      <c r="R62" s="52" t="str">
        <f t="shared" si="3"/>
        <v/>
      </c>
      <c r="S62" s="52"/>
    </row>
    <row r="63" spans="1:19" x14ac:dyDescent="0.2">
      <c r="A63" s="16">
        <v>62</v>
      </c>
      <c r="B63" s="16" t="str">
        <f>'申込書（個人種目）'!R98</f>
        <v/>
      </c>
      <c r="C63" s="16" t="str">
        <f>'申込書（個人種目）'!X98</f>
        <v xml:space="preserve"> </v>
      </c>
      <c r="D63" s="16" t="str">
        <f>'申込書（個人種目）'!Y98</f>
        <v/>
      </c>
      <c r="E63" s="16" t="str">
        <f>'申込書（個人種目）'!Z98</f>
        <v/>
      </c>
      <c r="F63" s="16" t="str">
        <f>'申込書（個人種目）'!AA98</f>
        <v/>
      </c>
      <c r="G63" s="16" t="str">
        <f>'申込書（個人種目）'!AB98</f>
        <v/>
      </c>
      <c r="H63" s="16" t="str">
        <f>'申込書（個人種目）'!AC98</f>
        <v/>
      </c>
      <c r="I63" s="16" t="str">
        <f>'申込書（個人種目）'!AD98</f>
        <v/>
      </c>
      <c r="J63" s="16" t="str">
        <f>IF(ISBLANK('申込書（個人種目）'!AE68),"",'申込書（個人種目）'!AE68)</f>
        <v/>
      </c>
      <c r="N63" s="51" t="str">
        <f t="shared" si="0"/>
        <v/>
      </c>
      <c r="O63" s="51" t="str">
        <f t="shared" si="1"/>
        <v/>
      </c>
      <c r="P63" s="51"/>
      <c r="Q63" s="52" t="str">
        <f t="shared" si="2"/>
        <v/>
      </c>
      <c r="R63" s="52" t="str">
        <f t="shared" si="3"/>
        <v/>
      </c>
      <c r="S63" s="52"/>
    </row>
    <row r="64" spans="1:19" x14ac:dyDescent="0.2">
      <c r="A64" s="16">
        <v>63</v>
      </c>
      <c r="B64" s="16" t="str">
        <f>'申込書（個人種目）'!R99</f>
        <v/>
      </c>
      <c r="C64" s="16" t="str">
        <f>'申込書（個人種目）'!X99</f>
        <v xml:space="preserve"> </v>
      </c>
      <c r="D64" s="16" t="str">
        <f>'申込書（個人種目）'!Y99</f>
        <v/>
      </c>
      <c r="E64" s="16" t="str">
        <f>'申込書（個人種目）'!Z99</f>
        <v/>
      </c>
      <c r="F64" s="16" t="str">
        <f>'申込書（個人種目）'!AA99</f>
        <v/>
      </c>
      <c r="G64" s="16" t="str">
        <f>'申込書（個人種目）'!AB99</f>
        <v/>
      </c>
      <c r="H64" s="16" t="str">
        <f>'申込書（個人種目）'!AC99</f>
        <v/>
      </c>
      <c r="I64" s="16" t="str">
        <f>'申込書（個人種目）'!AD99</f>
        <v/>
      </c>
      <c r="J64" s="16" t="str">
        <f>IF(ISBLANK('申込書（個人種目）'!AE69),"",'申込書（個人種目）'!AE69)</f>
        <v/>
      </c>
      <c r="N64" s="51" t="str">
        <f t="shared" si="0"/>
        <v/>
      </c>
      <c r="O64" s="51" t="str">
        <f t="shared" si="1"/>
        <v/>
      </c>
      <c r="P64" s="51"/>
      <c r="Q64" s="52" t="str">
        <f t="shared" si="2"/>
        <v/>
      </c>
      <c r="R64" s="52" t="str">
        <f t="shared" si="3"/>
        <v/>
      </c>
      <c r="S64" s="52"/>
    </row>
    <row r="65" spans="1:19" x14ac:dyDescent="0.2">
      <c r="A65" s="16">
        <v>64</v>
      </c>
      <c r="B65" s="16" t="str">
        <f>'申込書（個人種目）'!R100</f>
        <v/>
      </c>
      <c r="C65" s="16" t="str">
        <f>'申込書（個人種目）'!X100</f>
        <v xml:space="preserve"> </v>
      </c>
      <c r="D65" s="16" t="str">
        <f>'申込書（個人種目）'!Y100</f>
        <v/>
      </c>
      <c r="E65" s="16" t="str">
        <f>'申込書（個人種目）'!Z100</f>
        <v/>
      </c>
      <c r="F65" s="16" t="str">
        <f>'申込書（個人種目）'!AA100</f>
        <v/>
      </c>
      <c r="G65" s="16" t="str">
        <f>'申込書（個人種目）'!AB100</f>
        <v/>
      </c>
      <c r="H65" s="16" t="str">
        <f>'申込書（個人種目）'!AC100</f>
        <v/>
      </c>
      <c r="I65" s="16" t="str">
        <f>'申込書（個人種目）'!AD100</f>
        <v/>
      </c>
      <c r="J65" s="16" t="str">
        <f>IF(ISBLANK('申込書（個人種目）'!AE70),"",'申込書（個人種目）'!AE70)</f>
        <v/>
      </c>
      <c r="N65" s="51" t="str">
        <f t="shared" si="0"/>
        <v/>
      </c>
      <c r="O65" s="51" t="str">
        <f t="shared" si="1"/>
        <v/>
      </c>
      <c r="P65" s="51"/>
      <c r="Q65" s="52" t="str">
        <f t="shared" si="2"/>
        <v/>
      </c>
      <c r="R65" s="52" t="str">
        <f t="shared" si="3"/>
        <v/>
      </c>
      <c r="S65" s="52"/>
    </row>
    <row r="66" spans="1:19" x14ac:dyDescent="0.2">
      <c r="A66" s="16">
        <v>65</v>
      </c>
      <c r="B66" s="16" t="str">
        <f>'申込書（個人種目）'!R101</f>
        <v/>
      </c>
      <c r="C66" s="16" t="str">
        <f>'申込書（個人種目）'!X101</f>
        <v xml:space="preserve"> </v>
      </c>
      <c r="D66" s="16" t="str">
        <f>'申込書（個人種目）'!Y101</f>
        <v/>
      </c>
      <c r="E66" s="16" t="str">
        <f>'申込書（個人種目）'!Z101</f>
        <v/>
      </c>
      <c r="F66" s="16" t="str">
        <f>'申込書（個人種目）'!AA101</f>
        <v/>
      </c>
      <c r="G66" s="16" t="str">
        <f>'申込書（個人種目）'!AB101</f>
        <v/>
      </c>
      <c r="H66" s="16" t="str">
        <f>'申込書（個人種目）'!AC101</f>
        <v/>
      </c>
      <c r="I66" s="16" t="str">
        <f>'申込書（個人種目）'!AD101</f>
        <v/>
      </c>
      <c r="J66" s="16" t="str">
        <f>IF(ISBLANK('申込書（個人種目）'!AE71),"",'申込書（個人種目）'!AE71)</f>
        <v/>
      </c>
      <c r="N66" s="51" t="str">
        <f t="shared" si="0"/>
        <v/>
      </c>
      <c r="O66" s="51" t="str">
        <f t="shared" si="1"/>
        <v/>
      </c>
      <c r="P66" s="51"/>
      <c r="Q66" s="52" t="str">
        <f t="shared" si="2"/>
        <v/>
      </c>
      <c r="R66" s="52" t="str">
        <f t="shared" si="3"/>
        <v/>
      </c>
      <c r="S66" s="52"/>
    </row>
    <row r="67" spans="1:19" x14ac:dyDescent="0.2">
      <c r="A67" s="16">
        <v>66</v>
      </c>
      <c r="B67" s="16" t="str">
        <f>'申込書（個人種目）'!R102</f>
        <v/>
      </c>
      <c r="C67" s="16" t="str">
        <f>'申込書（個人種目）'!X102</f>
        <v xml:space="preserve"> </v>
      </c>
      <c r="D67" s="16" t="str">
        <f>'申込書（個人種目）'!Y102</f>
        <v/>
      </c>
      <c r="E67" s="16" t="str">
        <f>'申込書（個人種目）'!Z102</f>
        <v/>
      </c>
      <c r="F67" s="16" t="str">
        <f>'申込書（個人種目）'!AA102</f>
        <v/>
      </c>
      <c r="G67" s="16" t="str">
        <f>'申込書（個人種目）'!AB102</f>
        <v/>
      </c>
      <c r="H67" s="16" t="str">
        <f>'申込書（個人種目）'!AC102</f>
        <v/>
      </c>
      <c r="I67" s="16" t="str">
        <f>'申込書（個人種目）'!AD102</f>
        <v/>
      </c>
      <c r="J67" s="16" t="str">
        <f>IF(ISBLANK('申込書（個人種目）'!AE72),"",'申込書（個人種目）'!AE72)</f>
        <v/>
      </c>
      <c r="N67" s="51" t="str">
        <f t="shared" ref="N67:N101" si="4">IF(B67="","",IF(B67&lt;200000000,B67,""))</f>
        <v/>
      </c>
      <c r="O67" s="51" t="str">
        <f t="shared" ref="O67:O100" si="5">IF(N67="","",1/COUNTIF($N$2:$N$137,N67))</f>
        <v/>
      </c>
      <c r="P67" s="51"/>
      <c r="Q67" s="52" t="str">
        <f t="shared" ref="Q67:Q101" si="6">IF(B67="","",IF(B67&gt;200000000,B67,""))</f>
        <v/>
      </c>
      <c r="R67" s="52" t="str">
        <f t="shared" ref="R67:R101" si="7">IF(Q67="","",1/COUNTIF($Q$2:$Q$137,Q67))</f>
        <v/>
      </c>
      <c r="S67" s="52"/>
    </row>
    <row r="68" spans="1:19" x14ac:dyDescent="0.2">
      <c r="A68" s="16">
        <v>67</v>
      </c>
      <c r="B68" s="16" t="str">
        <f>'申込書（個人種目）'!R103</f>
        <v/>
      </c>
      <c r="C68" s="16" t="str">
        <f>'申込書（個人種目）'!X103</f>
        <v xml:space="preserve"> </v>
      </c>
      <c r="D68" s="16" t="str">
        <f>'申込書（個人種目）'!Y103</f>
        <v/>
      </c>
      <c r="E68" s="16" t="str">
        <f>'申込書（個人種目）'!Z103</f>
        <v/>
      </c>
      <c r="F68" s="16" t="str">
        <f>'申込書（個人種目）'!AA103</f>
        <v/>
      </c>
      <c r="G68" s="16" t="str">
        <f>'申込書（個人種目）'!AB103</f>
        <v/>
      </c>
      <c r="H68" s="16" t="str">
        <f>'申込書（個人種目）'!AC103</f>
        <v/>
      </c>
      <c r="I68" s="16" t="str">
        <f>'申込書（個人種目）'!AD103</f>
        <v/>
      </c>
      <c r="J68" s="16" t="str">
        <f>IF(ISBLANK('申込書（個人種目）'!AE73),"",'申込書（個人種目）'!AE73)</f>
        <v/>
      </c>
      <c r="N68" s="51" t="str">
        <f t="shared" si="4"/>
        <v/>
      </c>
      <c r="O68" s="51" t="str">
        <f t="shared" si="5"/>
        <v/>
      </c>
      <c r="P68" s="51"/>
      <c r="Q68" s="52" t="str">
        <f t="shared" si="6"/>
        <v/>
      </c>
      <c r="R68" s="52" t="str">
        <f t="shared" si="7"/>
        <v/>
      </c>
      <c r="S68" s="52"/>
    </row>
    <row r="69" spans="1:19" x14ac:dyDescent="0.2">
      <c r="A69" s="16">
        <v>68</v>
      </c>
      <c r="B69" s="16" t="str">
        <f>'申込書（個人種目）'!R104</f>
        <v/>
      </c>
      <c r="C69" s="16" t="str">
        <f>'申込書（個人種目）'!X104</f>
        <v xml:space="preserve"> </v>
      </c>
      <c r="D69" s="16" t="str">
        <f>'申込書（個人種目）'!Y104</f>
        <v/>
      </c>
      <c r="E69" s="16" t="str">
        <f>'申込書（個人種目）'!Z104</f>
        <v/>
      </c>
      <c r="F69" s="16" t="str">
        <f>'申込書（個人種目）'!AA104</f>
        <v/>
      </c>
      <c r="G69" s="16" t="str">
        <f>'申込書（個人種目）'!AB104</f>
        <v/>
      </c>
      <c r="H69" s="16" t="str">
        <f>'申込書（個人種目）'!AC104</f>
        <v/>
      </c>
      <c r="I69" s="16" t="str">
        <f>'申込書（個人種目）'!AD104</f>
        <v/>
      </c>
      <c r="J69" s="16" t="str">
        <f>IF(ISBLANK('申込書（個人種目）'!AE74),"",'申込書（個人種目）'!AE74)</f>
        <v/>
      </c>
      <c r="N69" s="51" t="str">
        <f t="shared" si="4"/>
        <v/>
      </c>
      <c r="O69" s="51" t="str">
        <f t="shared" si="5"/>
        <v/>
      </c>
      <c r="P69" s="51"/>
      <c r="Q69" s="52" t="str">
        <f t="shared" si="6"/>
        <v/>
      </c>
      <c r="R69" s="52" t="str">
        <f t="shared" si="7"/>
        <v/>
      </c>
      <c r="S69" s="52"/>
    </row>
    <row r="70" spans="1:19" x14ac:dyDescent="0.2">
      <c r="A70" s="16">
        <v>69</v>
      </c>
      <c r="B70" s="16" t="str">
        <f>'申込書（個人種目）'!R105</f>
        <v/>
      </c>
      <c r="C70" s="16" t="str">
        <f>'申込書（個人種目）'!X105</f>
        <v xml:space="preserve"> </v>
      </c>
      <c r="D70" s="16" t="str">
        <f>'申込書（個人種目）'!Y105</f>
        <v/>
      </c>
      <c r="E70" s="16" t="str">
        <f>'申込書（個人種目）'!Z105</f>
        <v/>
      </c>
      <c r="F70" s="16" t="str">
        <f>'申込書（個人種目）'!AA105</f>
        <v/>
      </c>
      <c r="G70" s="16" t="str">
        <f>'申込書（個人種目）'!AB105</f>
        <v/>
      </c>
      <c r="H70" s="16" t="str">
        <f>'申込書（個人種目）'!AC105</f>
        <v/>
      </c>
      <c r="I70" s="16" t="str">
        <f>'申込書（個人種目）'!AD105</f>
        <v/>
      </c>
      <c r="J70" s="16" t="str">
        <f>IF(ISBLANK('申込書（個人種目）'!AE75),"",'申込書（個人種目）'!AE75)</f>
        <v/>
      </c>
      <c r="N70" s="51" t="str">
        <f t="shared" si="4"/>
        <v/>
      </c>
      <c r="O70" s="51" t="str">
        <f t="shared" si="5"/>
        <v/>
      </c>
      <c r="P70" s="51"/>
      <c r="Q70" s="52" t="str">
        <f t="shared" si="6"/>
        <v/>
      </c>
      <c r="R70" s="52" t="str">
        <f t="shared" si="7"/>
        <v/>
      </c>
      <c r="S70" s="52"/>
    </row>
    <row r="71" spans="1:19" x14ac:dyDescent="0.2">
      <c r="A71" s="16">
        <v>70</v>
      </c>
      <c r="B71" s="16" t="str">
        <f>'申込書（個人種目）'!R106</f>
        <v/>
      </c>
      <c r="C71" s="16" t="str">
        <f>'申込書（個人種目）'!X106</f>
        <v xml:space="preserve"> </v>
      </c>
      <c r="D71" s="16" t="str">
        <f>'申込書（個人種目）'!Y106</f>
        <v/>
      </c>
      <c r="E71" s="16" t="str">
        <f>'申込書（個人種目）'!Z106</f>
        <v/>
      </c>
      <c r="F71" s="16" t="str">
        <f>'申込書（個人種目）'!AA106</f>
        <v/>
      </c>
      <c r="G71" s="16" t="str">
        <f>'申込書（個人種目）'!AB106</f>
        <v/>
      </c>
      <c r="H71" s="16" t="str">
        <f>'申込書（個人種目）'!AC106</f>
        <v/>
      </c>
      <c r="I71" s="16" t="str">
        <f>'申込書（個人種目）'!AD106</f>
        <v/>
      </c>
      <c r="J71" s="16" t="str">
        <f>IF(ISBLANK('申込書（個人種目）'!AE76),"",'申込書（個人種目）'!AE76)</f>
        <v/>
      </c>
      <c r="N71" s="51" t="str">
        <f t="shared" si="4"/>
        <v/>
      </c>
      <c r="O71" s="51" t="str">
        <f t="shared" si="5"/>
        <v/>
      </c>
      <c r="P71" s="51"/>
      <c r="Q71" s="52" t="str">
        <f t="shared" si="6"/>
        <v/>
      </c>
      <c r="R71" s="52" t="str">
        <f t="shared" si="7"/>
        <v/>
      </c>
      <c r="S71" s="52"/>
    </row>
    <row r="72" spans="1:19" x14ac:dyDescent="0.2">
      <c r="A72" s="16">
        <v>71</v>
      </c>
      <c r="B72" s="16" t="str">
        <f>'申込書（個人種目）'!R107</f>
        <v/>
      </c>
      <c r="C72" s="16" t="str">
        <f>'申込書（個人種目）'!X107</f>
        <v xml:space="preserve"> </v>
      </c>
      <c r="D72" s="16" t="str">
        <f>'申込書（個人種目）'!Y107</f>
        <v/>
      </c>
      <c r="E72" s="16" t="str">
        <f>'申込書（個人種目）'!Z107</f>
        <v/>
      </c>
      <c r="F72" s="16" t="str">
        <f>'申込書（個人種目）'!AA107</f>
        <v/>
      </c>
      <c r="G72" s="16" t="str">
        <f>'申込書（個人種目）'!AB107</f>
        <v/>
      </c>
      <c r="H72" s="16" t="str">
        <f>'申込書（個人種目）'!AC107</f>
        <v/>
      </c>
      <c r="I72" s="16" t="str">
        <f>'申込書（個人種目）'!AD107</f>
        <v/>
      </c>
      <c r="J72" s="16" t="str">
        <f>IF(ISBLANK('申込書（個人種目）'!AE77),"",'申込書（個人種目）'!AE77)</f>
        <v/>
      </c>
      <c r="N72" s="51" t="str">
        <f t="shared" si="4"/>
        <v/>
      </c>
      <c r="O72" s="51" t="str">
        <f t="shared" si="5"/>
        <v/>
      </c>
      <c r="P72" s="51"/>
      <c r="Q72" s="52" t="str">
        <f t="shared" si="6"/>
        <v/>
      </c>
      <c r="R72" s="52" t="str">
        <f t="shared" si="7"/>
        <v/>
      </c>
      <c r="S72" s="52"/>
    </row>
    <row r="73" spans="1:19" x14ac:dyDescent="0.2">
      <c r="A73" s="16">
        <v>72</v>
      </c>
      <c r="B73" s="16" t="str">
        <f>'申込書（個人種目）'!R108</f>
        <v/>
      </c>
      <c r="C73" s="16" t="str">
        <f>'申込書（個人種目）'!X108</f>
        <v xml:space="preserve"> </v>
      </c>
      <c r="D73" s="16" t="str">
        <f>'申込書（個人種目）'!Y108</f>
        <v/>
      </c>
      <c r="E73" s="16" t="str">
        <f>'申込書（個人種目）'!Z108</f>
        <v/>
      </c>
      <c r="F73" s="16" t="str">
        <f>'申込書（個人種目）'!AA108</f>
        <v/>
      </c>
      <c r="G73" s="16" t="str">
        <f>'申込書（個人種目）'!AB108</f>
        <v/>
      </c>
      <c r="H73" s="16" t="str">
        <f>'申込書（個人種目）'!AC108</f>
        <v/>
      </c>
      <c r="I73" s="16" t="str">
        <f>'申込書（個人種目）'!AD108</f>
        <v/>
      </c>
      <c r="J73" s="16" t="str">
        <f>IF(ISBLANK('申込書（個人種目）'!AE78),"",'申込書（個人種目）'!AE78)</f>
        <v/>
      </c>
      <c r="N73" s="51" t="str">
        <f t="shared" si="4"/>
        <v/>
      </c>
      <c r="O73" s="51" t="str">
        <f t="shared" si="5"/>
        <v/>
      </c>
      <c r="P73" s="51"/>
      <c r="Q73" s="52" t="str">
        <f t="shared" si="6"/>
        <v/>
      </c>
      <c r="R73" s="52" t="str">
        <f t="shared" si="7"/>
        <v/>
      </c>
      <c r="S73" s="52"/>
    </row>
    <row r="74" spans="1:19" x14ac:dyDescent="0.2">
      <c r="A74" s="16">
        <v>73</v>
      </c>
      <c r="B74" s="16" t="str">
        <f>'申込書（個人種目）'!R109</f>
        <v/>
      </c>
      <c r="C74" s="16" t="str">
        <f>'申込書（個人種目）'!X109</f>
        <v xml:space="preserve"> </v>
      </c>
      <c r="D74" s="16" t="str">
        <f>'申込書（個人種目）'!Y109</f>
        <v/>
      </c>
      <c r="E74" s="16" t="str">
        <f>'申込書（個人種目）'!Z109</f>
        <v/>
      </c>
      <c r="F74" s="16" t="str">
        <f>'申込書（個人種目）'!AA109</f>
        <v/>
      </c>
      <c r="G74" s="16" t="str">
        <f>'申込書（個人種目）'!AB109</f>
        <v/>
      </c>
      <c r="H74" s="16" t="str">
        <f>'申込書（個人種目）'!AC109</f>
        <v/>
      </c>
      <c r="I74" s="16" t="str">
        <f>'申込書（個人種目）'!AD109</f>
        <v/>
      </c>
      <c r="J74" s="16" t="str">
        <f>IF(ISBLANK('申込書（個人種目）'!AE79),"",'申込書（個人種目）'!AE79)</f>
        <v/>
      </c>
      <c r="N74" s="51" t="str">
        <f t="shared" si="4"/>
        <v/>
      </c>
      <c r="O74" s="51" t="str">
        <f t="shared" si="5"/>
        <v/>
      </c>
      <c r="P74" s="51"/>
      <c r="Q74" s="52" t="str">
        <f t="shared" si="6"/>
        <v/>
      </c>
      <c r="R74" s="52" t="str">
        <f t="shared" si="7"/>
        <v/>
      </c>
      <c r="S74" s="52"/>
    </row>
    <row r="75" spans="1:19" x14ac:dyDescent="0.2">
      <c r="A75" s="16">
        <v>74</v>
      </c>
      <c r="B75" s="16" t="str">
        <f>'申込書（個人種目）'!R110</f>
        <v/>
      </c>
      <c r="C75" s="16" t="str">
        <f>'申込書（個人種目）'!X110</f>
        <v xml:space="preserve"> </v>
      </c>
      <c r="D75" s="16" t="str">
        <f>'申込書（個人種目）'!Y110</f>
        <v/>
      </c>
      <c r="E75" s="16" t="str">
        <f>'申込書（個人種目）'!Z110</f>
        <v/>
      </c>
      <c r="F75" s="16" t="str">
        <f>'申込書（個人種目）'!AA110</f>
        <v/>
      </c>
      <c r="G75" s="16" t="str">
        <f>'申込書（個人種目）'!AB110</f>
        <v/>
      </c>
      <c r="H75" s="16" t="str">
        <f>'申込書（個人種目）'!AC110</f>
        <v/>
      </c>
      <c r="I75" s="16" t="str">
        <f>'申込書（個人種目）'!AD110</f>
        <v/>
      </c>
      <c r="J75" s="16" t="str">
        <f>IF(ISBLANK('申込書（個人種目）'!AE80),"",'申込書（個人種目）'!AE80)</f>
        <v/>
      </c>
      <c r="N75" s="51" t="str">
        <f t="shared" si="4"/>
        <v/>
      </c>
      <c r="O75" s="51" t="str">
        <f t="shared" si="5"/>
        <v/>
      </c>
      <c r="P75" s="51"/>
      <c r="Q75" s="52" t="str">
        <f t="shared" si="6"/>
        <v/>
      </c>
      <c r="R75" s="52" t="str">
        <f t="shared" si="7"/>
        <v/>
      </c>
      <c r="S75" s="52"/>
    </row>
    <row r="76" spans="1:19" x14ac:dyDescent="0.2">
      <c r="A76" s="16">
        <v>75</v>
      </c>
      <c r="B76" s="16" t="str">
        <f>'申込書（個人種目）'!R111</f>
        <v/>
      </c>
      <c r="C76" s="16" t="str">
        <f>'申込書（個人種目）'!X111</f>
        <v xml:space="preserve"> </v>
      </c>
      <c r="D76" s="16" t="str">
        <f>'申込書（個人種目）'!Y111</f>
        <v/>
      </c>
      <c r="E76" s="16" t="str">
        <f>'申込書（個人種目）'!Z111</f>
        <v/>
      </c>
      <c r="F76" s="16" t="str">
        <f>'申込書（個人種目）'!AA111</f>
        <v/>
      </c>
      <c r="G76" s="16" t="str">
        <f>'申込書（個人種目）'!AB111</f>
        <v/>
      </c>
      <c r="H76" s="16" t="str">
        <f>'申込書（個人種目）'!AC111</f>
        <v/>
      </c>
      <c r="I76" s="16" t="str">
        <f>'申込書（個人種目）'!AD111</f>
        <v/>
      </c>
      <c r="J76" s="16" t="str">
        <f>IF(ISBLANK('申込書（個人種目）'!AE81),"",'申込書（個人種目）'!AE81)</f>
        <v/>
      </c>
      <c r="N76" s="51" t="str">
        <f t="shared" si="4"/>
        <v/>
      </c>
      <c r="O76" s="51" t="str">
        <f t="shared" si="5"/>
        <v/>
      </c>
      <c r="P76" s="51"/>
      <c r="Q76" s="52" t="str">
        <f t="shared" si="6"/>
        <v/>
      </c>
      <c r="R76" s="52" t="str">
        <f t="shared" si="7"/>
        <v/>
      </c>
      <c r="S76" s="52"/>
    </row>
    <row r="77" spans="1:19" x14ac:dyDescent="0.2">
      <c r="A77" s="16">
        <v>76</v>
      </c>
      <c r="B77" s="16" t="str">
        <f>'申込書（個人種目）'!R127</f>
        <v/>
      </c>
      <c r="C77" s="16" t="str">
        <f>'申込書（個人種目）'!X127</f>
        <v xml:space="preserve"> </v>
      </c>
      <c r="D77" s="16" t="str">
        <f>'申込書（個人種目）'!Y127</f>
        <v/>
      </c>
      <c r="E77" s="16" t="str">
        <f>'申込書（個人種目）'!Z127</f>
        <v/>
      </c>
      <c r="F77" s="16" t="str">
        <f>'申込書（個人種目）'!AA127</f>
        <v/>
      </c>
      <c r="G77" s="16" t="str">
        <f>'申込書（個人種目）'!AB127</f>
        <v/>
      </c>
      <c r="H77" s="16" t="str">
        <f>'申込書（個人種目）'!AC127</f>
        <v/>
      </c>
      <c r="I77" s="16" t="str">
        <f>'申込書（個人種目）'!AD127</f>
        <v/>
      </c>
      <c r="J77" s="16" t="str">
        <f>IF(ISBLANK('申込書（個人種目）'!AE82),"",'申込書（個人種目）'!AE82)</f>
        <v/>
      </c>
      <c r="N77" s="51" t="str">
        <f t="shared" si="4"/>
        <v/>
      </c>
      <c r="O77" s="51" t="str">
        <f t="shared" si="5"/>
        <v/>
      </c>
      <c r="P77" s="51"/>
      <c r="Q77" s="52" t="str">
        <f t="shared" si="6"/>
        <v/>
      </c>
      <c r="R77" s="52" t="str">
        <f t="shared" si="7"/>
        <v/>
      </c>
      <c r="S77" s="52"/>
    </row>
    <row r="78" spans="1:19" x14ac:dyDescent="0.2">
      <c r="A78" s="16">
        <v>77</v>
      </c>
      <c r="B78" s="16" t="str">
        <f>'申込書（個人種目）'!R128</f>
        <v/>
      </c>
      <c r="C78" s="16" t="str">
        <f>'申込書（個人種目）'!X128</f>
        <v xml:space="preserve"> </v>
      </c>
      <c r="D78" s="16" t="str">
        <f>'申込書（個人種目）'!Y128</f>
        <v/>
      </c>
      <c r="E78" s="16" t="str">
        <f>'申込書（個人種目）'!Z128</f>
        <v/>
      </c>
      <c r="F78" s="16" t="str">
        <f>'申込書（個人種目）'!AA128</f>
        <v/>
      </c>
      <c r="G78" s="16" t="str">
        <f>'申込書（個人種目）'!AB128</f>
        <v/>
      </c>
      <c r="H78" s="16" t="str">
        <f>'申込書（個人種目）'!AC128</f>
        <v/>
      </c>
      <c r="I78" s="16" t="str">
        <f>'申込書（個人種目）'!AD128</f>
        <v/>
      </c>
      <c r="J78" s="16" t="str">
        <f>IF(ISBLANK('申込書（個人種目）'!AE83),"",'申込書（個人種目）'!AE83)</f>
        <v/>
      </c>
      <c r="N78" s="51" t="str">
        <f t="shared" si="4"/>
        <v/>
      </c>
      <c r="O78" s="51" t="str">
        <f t="shared" si="5"/>
        <v/>
      </c>
      <c r="P78" s="51"/>
      <c r="Q78" s="52" t="str">
        <f t="shared" si="6"/>
        <v/>
      </c>
      <c r="R78" s="52" t="str">
        <f t="shared" si="7"/>
        <v/>
      </c>
      <c r="S78" s="52"/>
    </row>
    <row r="79" spans="1:19" x14ac:dyDescent="0.2">
      <c r="A79" s="16">
        <v>78</v>
      </c>
      <c r="B79" s="16" t="str">
        <f>'申込書（個人種目）'!R129</f>
        <v/>
      </c>
      <c r="C79" s="16" t="str">
        <f>'申込書（個人種目）'!X129</f>
        <v xml:space="preserve"> </v>
      </c>
      <c r="D79" s="16" t="str">
        <f>'申込書（個人種目）'!Y129</f>
        <v/>
      </c>
      <c r="E79" s="16" t="str">
        <f>'申込書（個人種目）'!Z129</f>
        <v/>
      </c>
      <c r="F79" s="16" t="str">
        <f>'申込書（個人種目）'!AA129</f>
        <v/>
      </c>
      <c r="G79" s="16" t="str">
        <f>'申込書（個人種目）'!AB129</f>
        <v/>
      </c>
      <c r="H79" s="16" t="str">
        <f>'申込書（個人種目）'!AC129</f>
        <v/>
      </c>
      <c r="I79" s="16" t="str">
        <f>'申込書（個人種目）'!AD129</f>
        <v/>
      </c>
      <c r="J79" s="16" t="str">
        <f>IF(ISBLANK('申込書（個人種目）'!AE84),"",'申込書（個人種目）'!AE84)</f>
        <v/>
      </c>
      <c r="N79" s="51" t="str">
        <f t="shared" si="4"/>
        <v/>
      </c>
      <c r="O79" s="51" t="str">
        <f t="shared" si="5"/>
        <v/>
      </c>
      <c r="P79" s="51"/>
      <c r="Q79" s="52" t="str">
        <f t="shared" si="6"/>
        <v/>
      </c>
      <c r="R79" s="52" t="str">
        <f t="shared" si="7"/>
        <v/>
      </c>
      <c r="S79" s="52"/>
    </row>
    <row r="80" spans="1:19" x14ac:dyDescent="0.2">
      <c r="A80" s="16">
        <v>79</v>
      </c>
      <c r="B80" s="16" t="str">
        <f>'申込書（個人種目）'!R130</f>
        <v/>
      </c>
      <c r="C80" s="16" t="str">
        <f>'申込書（個人種目）'!X130</f>
        <v xml:space="preserve"> </v>
      </c>
      <c r="D80" s="16" t="str">
        <f>'申込書（個人種目）'!Y130</f>
        <v/>
      </c>
      <c r="E80" s="16" t="str">
        <f>'申込書（個人種目）'!Z130</f>
        <v/>
      </c>
      <c r="F80" s="16" t="str">
        <f>'申込書（個人種目）'!AA130</f>
        <v/>
      </c>
      <c r="G80" s="16" t="str">
        <f>'申込書（個人種目）'!AB130</f>
        <v/>
      </c>
      <c r="H80" s="16" t="str">
        <f>'申込書（個人種目）'!AC130</f>
        <v/>
      </c>
      <c r="I80" s="16" t="str">
        <f>'申込書（個人種目）'!AD130</f>
        <v/>
      </c>
      <c r="J80" s="16" t="str">
        <f>IF(ISBLANK('申込書（個人種目）'!AE85),"",'申込書（個人種目）'!AE85)</f>
        <v/>
      </c>
      <c r="N80" s="51" t="str">
        <f t="shared" si="4"/>
        <v/>
      </c>
      <c r="O80" s="51" t="str">
        <f t="shared" si="5"/>
        <v/>
      </c>
      <c r="P80" s="51"/>
      <c r="Q80" s="52" t="str">
        <f t="shared" si="6"/>
        <v/>
      </c>
      <c r="R80" s="52" t="str">
        <f t="shared" si="7"/>
        <v/>
      </c>
      <c r="S80" s="52"/>
    </row>
    <row r="81" spans="1:19" x14ac:dyDescent="0.2">
      <c r="A81" s="16">
        <v>80</v>
      </c>
      <c r="B81" s="16" t="str">
        <f>'申込書（個人種目）'!R131</f>
        <v/>
      </c>
      <c r="C81" s="16" t="str">
        <f>'申込書（個人種目）'!X131</f>
        <v xml:space="preserve"> </v>
      </c>
      <c r="D81" s="16" t="str">
        <f>'申込書（個人種目）'!Y131</f>
        <v/>
      </c>
      <c r="E81" s="16" t="str">
        <f>'申込書（個人種目）'!Z131</f>
        <v/>
      </c>
      <c r="F81" s="16" t="str">
        <f>'申込書（個人種目）'!AA131</f>
        <v/>
      </c>
      <c r="G81" s="16" t="str">
        <f>'申込書（個人種目）'!AB131</f>
        <v/>
      </c>
      <c r="H81" s="16" t="str">
        <f>'申込書（個人種目）'!AC131</f>
        <v/>
      </c>
      <c r="I81" s="16" t="str">
        <f>'申込書（個人種目）'!AD131</f>
        <v/>
      </c>
      <c r="J81" s="16" t="str">
        <f>IF(ISBLANK('申込書（個人種目）'!AE86),"",'申込書（個人種目）'!AE86)</f>
        <v/>
      </c>
      <c r="N81" s="51" t="str">
        <f t="shared" si="4"/>
        <v/>
      </c>
      <c r="O81" s="51" t="str">
        <f t="shared" si="5"/>
        <v/>
      </c>
      <c r="P81" s="51"/>
      <c r="Q81" s="52" t="str">
        <f t="shared" si="6"/>
        <v/>
      </c>
      <c r="R81" s="52" t="str">
        <f t="shared" si="7"/>
        <v/>
      </c>
      <c r="S81" s="52"/>
    </row>
    <row r="82" spans="1:19" x14ac:dyDescent="0.2">
      <c r="A82" s="16">
        <v>81</v>
      </c>
      <c r="B82" s="16" t="str">
        <f>'申込書（個人種目）'!R132</f>
        <v/>
      </c>
      <c r="C82" s="16" t="str">
        <f>'申込書（個人種目）'!X132</f>
        <v xml:space="preserve"> </v>
      </c>
      <c r="D82" s="16" t="str">
        <f>'申込書（個人種目）'!Y132</f>
        <v/>
      </c>
      <c r="E82" s="16" t="str">
        <f>'申込書（個人種目）'!Z132</f>
        <v/>
      </c>
      <c r="F82" s="16" t="str">
        <f>'申込書（個人種目）'!AA132</f>
        <v/>
      </c>
      <c r="G82" s="16" t="str">
        <f>'申込書（個人種目）'!AB132</f>
        <v/>
      </c>
      <c r="H82" s="16" t="str">
        <f>'申込書（個人種目）'!AC132</f>
        <v/>
      </c>
      <c r="I82" s="16" t="str">
        <f>'申込書（個人種目）'!AD132</f>
        <v/>
      </c>
      <c r="J82" s="16" t="str">
        <f>IF(ISBLANK('申込書（個人種目）'!AE87),"",'申込書（個人種目）'!AE87)</f>
        <v/>
      </c>
      <c r="N82" s="51" t="str">
        <f t="shared" si="4"/>
        <v/>
      </c>
      <c r="O82" s="51" t="str">
        <f t="shared" si="5"/>
        <v/>
      </c>
      <c r="P82" s="51"/>
      <c r="Q82" s="52" t="str">
        <f t="shared" si="6"/>
        <v/>
      </c>
      <c r="R82" s="52" t="str">
        <f t="shared" si="7"/>
        <v/>
      </c>
      <c r="S82" s="52"/>
    </row>
    <row r="83" spans="1:19" x14ac:dyDescent="0.2">
      <c r="A83" s="16">
        <v>82</v>
      </c>
      <c r="B83" s="16" t="str">
        <f>'申込書（個人種目）'!R133</f>
        <v/>
      </c>
      <c r="C83" s="16" t="str">
        <f>'申込書（個人種目）'!X133</f>
        <v xml:space="preserve"> </v>
      </c>
      <c r="D83" s="16" t="str">
        <f>'申込書（個人種目）'!Y133</f>
        <v/>
      </c>
      <c r="E83" s="16" t="str">
        <f>'申込書（個人種目）'!Z133</f>
        <v/>
      </c>
      <c r="F83" s="16" t="str">
        <f>'申込書（個人種目）'!AA133</f>
        <v/>
      </c>
      <c r="G83" s="16" t="str">
        <f>'申込書（個人種目）'!AB133</f>
        <v/>
      </c>
      <c r="H83" s="16" t="str">
        <f>'申込書（個人種目）'!AC133</f>
        <v/>
      </c>
      <c r="I83" s="16" t="str">
        <f>'申込書（個人種目）'!AD133</f>
        <v/>
      </c>
      <c r="J83" s="16" t="str">
        <f>IF(ISBLANK('申込書（個人種目）'!AE88),"",'申込書（個人種目）'!AE88)</f>
        <v/>
      </c>
      <c r="N83" s="51" t="str">
        <f t="shared" si="4"/>
        <v/>
      </c>
      <c r="O83" s="51" t="str">
        <f t="shared" si="5"/>
        <v/>
      </c>
      <c r="P83" s="51"/>
      <c r="Q83" s="52" t="str">
        <f t="shared" si="6"/>
        <v/>
      </c>
      <c r="R83" s="52" t="str">
        <f t="shared" si="7"/>
        <v/>
      </c>
      <c r="S83" s="52"/>
    </row>
    <row r="84" spans="1:19" x14ac:dyDescent="0.2">
      <c r="A84" s="16">
        <v>83</v>
      </c>
      <c r="B84" s="16" t="str">
        <f>'申込書（個人種目）'!R134</f>
        <v/>
      </c>
      <c r="C84" s="16" t="str">
        <f>'申込書（個人種目）'!X134</f>
        <v xml:space="preserve"> </v>
      </c>
      <c r="D84" s="16" t="str">
        <f>'申込書（個人種目）'!Y134</f>
        <v/>
      </c>
      <c r="E84" s="16" t="str">
        <f>'申込書（個人種目）'!Z134</f>
        <v/>
      </c>
      <c r="F84" s="16" t="str">
        <f>'申込書（個人種目）'!AA134</f>
        <v/>
      </c>
      <c r="G84" s="16" t="str">
        <f>'申込書（個人種目）'!AB134</f>
        <v/>
      </c>
      <c r="H84" s="16" t="str">
        <f>'申込書（個人種目）'!AC134</f>
        <v/>
      </c>
      <c r="I84" s="16" t="str">
        <f>'申込書（個人種目）'!AD134</f>
        <v/>
      </c>
      <c r="J84" s="16" t="str">
        <f>IF(ISBLANK('申込書（個人種目）'!AE89),"",'申込書（個人種目）'!AE89)</f>
        <v/>
      </c>
      <c r="N84" s="51" t="str">
        <f t="shared" si="4"/>
        <v/>
      </c>
      <c r="O84" s="51" t="str">
        <f t="shared" si="5"/>
        <v/>
      </c>
      <c r="P84" s="51"/>
      <c r="Q84" s="52" t="str">
        <f t="shared" si="6"/>
        <v/>
      </c>
      <c r="R84" s="52" t="str">
        <f t="shared" si="7"/>
        <v/>
      </c>
      <c r="S84" s="52"/>
    </row>
    <row r="85" spans="1:19" x14ac:dyDescent="0.2">
      <c r="A85" s="16">
        <v>84</v>
      </c>
      <c r="B85" s="16" t="str">
        <f>'申込書（個人種目）'!R135</f>
        <v/>
      </c>
      <c r="C85" s="16" t="str">
        <f>'申込書（個人種目）'!X135</f>
        <v xml:space="preserve"> </v>
      </c>
      <c r="D85" s="16" t="str">
        <f>'申込書（個人種目）'!Y135</f>
        <v/>
      </c>
      <c r="E85" s="16" t="str">
        <f>'申込書（個人種目）'!Z135</f>
        <v/>
      </c>
      <c r="F85" s="16" t="str">
        <f>'申込書（個人種目）'!AA135</f>
        <v/>
      </c>
      <c r="G85" s="16" t="str">
        <f>'申込書（個人種目）'!AB135</f>
        <v/>
      </c>
      <c r="H85" s="16" t="str">
        <f>'申込書（個人種目）'!AC135</f>
        <v/>
      </c>
      <c r="I85" s="16" t="str">
        <f>'申込書（個人種目）'!AD135</f>
        <v/>
      </c>
      <c r="J85" s="16" t="str">
        <f>IF(ISBLANK('申込書（個人種目）'!AE90),"",'申込書（個人種目）'!AE90)</f>
        <v/>
      </c>
      <c r="N85" s="51" t="str">
        <f t="shared" si="4"/>
        <v/>
      </c>
      <c r="O85" s="51" t="str">
        <f t="shared" si="5"/>
        <v/>
      </c>
      <c r="P85" s="51"/>
      <c r="Q85" s="52" t="str">
        <f t="shared" si="6"/>
        <v/>
      </c>
      <c r="R85" s="52" t="str">
        <f t="shared" si="7"/>
        <v/>
      </c>
      <c r="S85" s="52"/>
    </row>
    <row r="86" spans="1:19" x14ac:dyDescent="0.2">
      <c r="A86" s="16">
        <v>85</v>
      </c>
      <c r="B86" s="16" t="str">
        <f>'申込書（個人種目）'!R136</f>
        <v/>
      </c>
      <c r="C86" s="16" t="str">
        <f>'申込書（個人種目）'!X136</f>
        <v xml:space="preserve"> </v>
      </c>
      <c r="D86" s="16" t="str">
        <f>'申込書（個人種目）'!Y136</f>
        <v/>
      </c>
      <c r="E86" s="16" t="str">
        <f>'申込書（個人種目）'!Z136</f>
        <v/>
      </c>
      <c r="F86" s="16" t="str">
        <f>'申込書（個人種目）'!AA136</f>
        <v/>
      </c>
      <c r="G86" s="16" t="str">
        <f>'申込書（個人種目）'!AB136</f>
        <v/>
      </c>
      <c r="H86" s="16" t="str">
        <f>'申込書（個人種目）'!AC136</f>
        <v/>
      </c>
      <c r="I86" s="16" t="str">
        <f>'申込書（個人種目）'!AD136</f>
        <v/>
      </c>
      <c r="J86" s="16" t="str">
        <f>IF(ISBLANK('申込書（個人種目）'!AE91),"",'申込書（個人種目）'!AE91)</f>
        <v/>
      </c>
      <c r="N86" s="51" t="str">
        <f t="shared" si="4"/>
        <v/>
      </c>
      <c r="O86" s="51" t="str">
        <f t="shared" si="5"/>
        <v/>
      </c>
      <c r="P86" s="51"/>
      <c r="Q86" s="52" t="str">
        <f t="shared" si="6"/>
        <v/>
      </c>
      <c r="R86" s="52" t="str">
        <f t="shared" si="7"/>
        <v/>
      </c>
      <c r="S86" s="52"/>
    </row>
    <row r="87" spans="1:19" x14ac:dyDescent="0.2">
      <c r="A87" s="16">
        <v>86</v>
      </c>
      <c r="B87" s="16" t="str">
        <f>'申込書（個人種目）'!R137</f>
        <v/>
      </c>
      <c r="C87" s="16" t="str">
        <f>'申込書（個人種目）'!X137</f>
        <v xml:space="preserve"> </v>
      </c>
      <c r="D87" s="16" t="str">
        <f>'申込書（個人種目）'!Y137</f>
        <v/>
      </c>
      <c r="E87" s="16" t="str">
        <f>'申込書（個人種目）'!Z137</f>
        <v/>
      </c>
      <c r="F87" s="16" t="str">
        <f>'申込書（個人種目）'!AA137</f>
        <v/>
      </c>
      <c r="G87" s="16" t="str">
        <f>'申込書（個人種目）'!AB137</f>
        <v/>
      </c>
      <c r="H87" s="16" t="str">
        <f>'申込書（個人種目）'!AC137</f>
        <v/>
      </c>
      <c r="I87" s="16" t="str">
        <f>'申込書（個人種目）'!AD137</f>
        <v/>
      </c>
      <c r="J87" s="16" t="str">
        <f>IF(ISBLANK('申込書（個人種目）'!AE92),"",'申込書（個人種目）'!AE92)</f>
        <v/>
      </c>
      <c r="N87" s="51" t="str">
        <f t="shared" si="4"/>
        <v/>
      </c>
      <c r="O87" s="51" t="str">
        <f t="shared" si="5"/>
        <v/>
      </c>
      <c r="P87" s="51"/>
      <c r="Q87" s="52" t="str">
        <f t="shared" si="6"/>
        <v/>
      </c>
      <c r="R87" s="52" t="str">
        <f t="shared" si="7"/>
        <v/>
      </c>
      <c r="S87" s="52"/>
    </row>
    <row r="88" spans="1:19" x14ac:dyDescent="0.2">
      <c r="A88" s="16">
        <v>87</v>
      </c>
      <c r="B88" s="16" t="str">
        <f>'申込書（個人種目）'!R138</f>
        <v/>
      </c>
      <c r="C88" s="16" t="str">
        <f>'申込書（個人種目）'!X138</f>
        <v xml:space="preserve"> </v>
      </c>
      <c r="D88" s="16" t="str">
        <f>'申込書（個人種目）'!Y138</f>
        <v/>
      </c>
      <c r="E88" s="16" t="str">
        <f>'申込書（個人種目）'!Z138</f>
        <v/>
      </c>
      <c r="F88" s="16" t="str">
        <f>'申込書（個人種目）'!AA138</f>
        <v/>
      </c>
      <c r="G88" s="16" t="str">
        <f>'申込書（個人種目）'!AB138</f>
        <v/>
      </c>
      <c r="H88" s="16" t="str">
        <f>'申込書（個人種目）'!AC138</f>
        <v/>
      </c>
      <c r="I88" s="16" t="str">
        <f>'申込書（個人種目）'!AD138</f>
        <v/>
      </c>
      <c r="J88" s="16" t="str">
        <f>IF(ISBLANK('申込書（個人種目）'!AE93),"",'申込書（個人種目）'!AE93)</f>
        <v/>
      </c>
      <c r="N88" s="51" t="str">
        <f t="shared" si="4"/>
        <v/>
      </c>
      <c r="O88" s="51" t="str">
        <f t="shared" si="5"/>
        <v/>
      </c>
      <c r="P88" s="51"/>
      <c r="Q88" s="52" t="str">
        <f t="shared" si="6"/>
        <v/>
      </c>
      <c r="R88" s="52" t="str">
        <f t="shared" si="7"/>
        <v/>
      </c>
      <c r="S88" s="52"/>
    </row>
    <row r="89" spans="1:19" x14ac:dyDescent="0.2">
      <c r="A89" s="16">
        <v>88</v>
      </c>
      <c r="B89" s="16" t="str">
        <f>'申込書（個人種目）'!R139</f>
        <v/>
      </c>
      <c r="C89" s="16" t="str">
        <f>'申込書（個人種目）'!X139</f>
        <v xml:space="preserve"> </v>
      </c>
      <c r="D89" s="16" t="str">
        <f>'申込書（個人種目）'!Y139</f>
        <v/>
      </c>
      <c r="E89" s="16" t="str">
        <f>'申込書（個人種目）'!Z139</f>
        <v/>
      </c>
      <c r="F89" s="16" t="str">
        <f>'申込書（個人種目）'!AA139</f>
        <v/>
      </c>
      <c r="G89" s="16" t="str">
        <f>'申込書（個人種目）'!AB139</f>
        <v/>
      </c>
      <c r="H89" s="16" t="str">
        <f>'申込書（個人種目）'!AC139</f>
        <v/>
      </c>
      <c r="I89" s="16" t="str">
        <f>'申込書（個人種目）'!AD139</f>
        <v/>
      </c>
      <c r="J89" s="16" t="str">
        <f>IF(ISBLANK('申込書（個人種目）'!AE94),"",'申込書（個人種目）'!AE94)</f>
        <v/>
      </c>
      <c r="N89" s="51" t="str">
        <f t="shared" si="4"/>
        <v/>
      </c>
      <c r="O89" s="51" t="str">
        <f t="shared" si="5"/>
        <v/>
      </c>
      <c r="P89" s="51"/>
      <c r="Q89" s="52" t="str">
        <f t="shared" si="6"/>
        <v/>
      </c>
      <c r="R89" s="52" t="str">
        <f t="shared" si="7"/>
        <v/>
      </c>
      <c r="S89" s="52"/>
    </row>
    <row r="90" spans="1:19" x14ac:dyDescent="0.2">
      <c r="A90" s="16">
        <v>89</v>
      </c>
      <c r="B90" s="16" t="str">
        <f>'申込書（個人種目）'!R140</f>
        <v/>
      </c>
      <c r="C90" s="16" t="str">
        <f>'申込書（個人種目）'!X140</f>
        <v xml:space="preserve"> </v>
      </c>
      <c r="D90" s="16" t="str">
        <f>'申込書（個人種目）'!Y140</f>
        <v/>
      </c>
      <c r="E90" s="16" t="str">
        <f>'申込書（個人種目）'!Z140</f>
        <v/>
      </c>
      <c r="F90" s="16" t="str">
        <f>'申込書（個人種目）'!AA140</f>
        <v/>
      </c>
      <c r="G90" s="16" t="str">
        <f>'申込書（個人種目）'!AB140</f>
        <v/>
      </c>
      <c r="H90" s="16" t="str">
        <f>'申込書（個人種目）'!AC140</f>
        <v/>
      </c>
      <c r="I90" s="16" t="str">
        <f>'申込書（個人種目）'!AD140</f>
        <v/>
      </c>
      <c r="J90" s="16" t="str">
        <f>IF(ISBLANK('申込書（個人種目）'!AE95),"",'申込書（個人種目）'!AE95)</f>
        <v/>
      </c>
      <c r="N90" s="51" t="str">
        <f t="shared" si="4"/>
        <v/>
      </c>
      <c r="O90" s="51" t="str">
        <f t="shared" si="5"/>
        <v/>
      </c>
      <c r="P90" s="51"/>
      <c r="Q90" s="52" t="str">
        <f t="shared" si="6"/>
        <v/>
      </c>
      <c r="R90" s="52" t="str">
        <f t="shared" si="7"/>
        <v/>
      </c>
      <c r="S90" s="52"/>
    </row>
    <row r="91" spans="1:19" x14ac:dyDescent="0.2">
      <c r="A91" s="16">
        <v>90</v>
      </c>
      <c r="B91" s="16" t="str">
        <f>'申込書（個人種目）'!R141</f>
        <v/>
      </c>
      <c r="C91" s="16" t="str">
        <f>'申込書（個人種目）'!X141</f>
        <v xml:space="preserve"> </v>
      </c>
      <c r="D91" s="16" t="str">
        <f>'申込書（個人種目）'!Y141</f>
        <v/>
      </c>
      <c r="E91" s="16" t="str">
        <f>'申込書（個人種目）'!Z141</f>
        <v/>
      </c>
      <c r="F91" s="16" t="str">
        <f>'申込書（個人種目）'!AA141</f>
        <v/>
      </c>
      <c r="G91" s="16" t="str">
        <f>'申込書（個人種目）'!AB141</f>
        <v/>
      </c>
      <c r="H91" s="16" t="str">
        <f>'申込書（個人種目）'!AC141</f>
        <v/>
      </c>
      <c r="I91" s="16" t="str">
        <f>'申込書（個人種目）'!AD141</f>
        <v/>
      </c>
      <c r="J91" s="16" t="str">
        <f>IF(ISBLANK('申込書（個人種目）'!AE96),"",'申込書（個人種目）'!AE96)</f>
        <v/>
      </c>
      <c r="N91" s="51" t="str">
        <f t="shared" si="4"/>
        <v/>
      </c>
      <c r="O91" s="51" t="str">
        <f t="shared" si="5"/>
        <v/>
      </c>
      <c r="P91" s="51"/>
      <c r="Q91" s="52" t="str">
        <f t="shared" si="6"/>
        <v/>
      </c>
      <c r="R91" s="52" t="str">
        <f t="shared" si="7"/>
        <v/>
      </c>
      <c r="S91" s="52"/>
    </row>
    <row r="92" spans="1:19" x14ac:dyDescent="0.2">
      <c r="A92" s="16">
        <v>91</v>
      </c>
      <c r="B92" s="16" t="str">
        <f>'申込書（個人種目）'!R142</f>
        <v/>
      </c>
      <c r="C92" s="16" t="str">
        <f>'申込書（個人種目）'!X142</f>
        <v xml:space="preserve"> </v>
      </c>
      <c r="D92" s="16" t="str">
        <f>'申込書（個人種目）'!Y142</f>
        <v/>
      </c>
      <c r="E92" s="16" t="str">
        <f>'申込書（個人種目）'!Z142</f>
        <v/>
      </c>
      <c r="F92" s="16" t="str">
        <f>'申込書（個人種目）'!AA142</f>
        <v/>
      </c>
      <c r="G92" s="16" t="str">
        <f>'申込書（個人種目）'!AB142</f>
        <v/>
      </c>
      <c r="H92" s="16" t="str">
        <f>'申込書（個人種目）'!AC142</f>
        <v/>
      </c>
      <c r="I92" s="16" t="str">
        <f>'申込書（個人種目）'!AD142</f>
        <v/>
      </c>
      <c r="J92" s="16" t="str">
        <f>IF(ISBLANK('申込書（個人種目）'!AE97),"",'申込書（個人種目）'!AE97)</f>
        <v/>
      </c>
      <c r="N92" s="51" t="str">
        <f t="shared" si="4"/>
        <v/>
      </c>
      <c r="O92" s="51" t="str">
        <f t="shared" si="5"/>
        <v/>
      </c>
      <c r="P92" s="51"/>
      <c r="Q92" s="52" t="str">
        <f t="shared" si="6"/>
        <v/>
      </c>
      <c r="R92" s="52" t="str">
        <f t="shared" si="7"/>
        <v/>
      </c>
      <c r="S92" s="52"/>
    </row>
    <row r="93" spans="1:19" x14ac:dyDescent="0.2">
      <c r="A93" s="16">
        <v>92</v>
      </c>
      <c r="B93" s="16" t="str">
        <f>'申込書（個人種目）'!R143</f>
        <v/>
      </c>
      <c r="C93" s="16" t="str">
        <f>'申込書（個人種目）'!X143</f>
        <v xml:space="preserve"> </v>
      </c>
      <c r="D93" s="16" t="str">
        <f>'申込書（個人種目）'!Y143</f>
        <v/>
      </c>
      <c r="E93" s="16" t="str">
        <f>'申込書（個人種目）'!Z143</f>
        <v/>
      </c>
      <c r="F93" s="16" t="str">
        <f>'申込書（個人種目）'!AA143</f>
        <v/>
      </c>
      <c r="G93" s="16" t="str">
        <f>'申込書（個人種目）'!AB143</f>
        <v/>
      </c>
      <c r="H93" s="16" t="str">
        <f>'申込書（個人種目）'!AC143</f>
        <v/>
      </c>
      <c r="I93" s="16" t="str">
        <f>'申込書（個人種目）'!AD143</f>
        <v/>
      </c>
      <c r="J93" s="16" t="str">
        <f>IF(ISBLANK('申込書（個人種目）'!AE98),"",'申込書（個人種目）'!AE98)</f>
        <v/>
      </c>
      <c r="N93" s="51" t="str">
        <f t="shared" si="4"/>
        <v/>
      </c>
      <c r="O93" s="51" t="str">
        <f t="shared" si="5"/>
        <v/>
      </c>
      <c r="P93" s="51"/>
      <c r="Q93" s="52" t="str">
        <f t="shared" si="6"/>
        <v/>
      </c>
      <c r="R93" s="52" t="str">
        <f t="shared" si="7"/>
        <v/>
      </c>
      <c r="S93" s="52"/>
    </row>
    <row r="94" spans="1:19" x14ac:dyDescent="0.2">
      <c r="A94" s="16">
        <v>93</v>
      </c>
      <c r="B94" s="16" t="str">
        <f>'申込書（個人種目）'!R144</f>
        <v/>
      </c>
      <c r="C94" s="16" t="str">
        <f>'申込書（個人種目）'!X144</f>
        <v xml:space="preserve"> </v>
      </c>
      <c r="D94" s="16" t="str">
        <f>'申込書（個人種目）'!Y144</f>
        <v/>
      </c>
      <c r="E94" s="16" t="str">
        <f>'申込書（個人種目）'!Z144</f>
        <v/>
      </c>
      <c r="F94" s="16" t="str">
        <f>'申込書（個人種目）'!AA144</f>
        <v/>
      </c>
      <c r="G94" s="16" t="str">
        <f>'申込書（個人種目）'!AB144</f>
        <v/>
      </c>
      <c r="H94" s="16" t="str">
        <f>'申込書（個人種目）'!AC144</f>
        <v/>
      </c>
      <c r="I94" s="16" t="str">
        <f>'申込書（個人種目）'!AD144</f>
        <v/>
      </c>
      <c r="J94" s="16" t="str">
        <f>IF(ISBLANK('申込書（個人種目）'!AE99),"",'申込書（個人種目）'!AE99)</f>
        <v/>
      </c>
      <c r="N94" s="51" t="str">
        <f t="shared" si="4"/>
        <v/>
      </c>
      <c r="O94" s="51" t="str">
        <f t="shared" si="5"/>
        <v/>
      </c>
      <c r="P94" s="51"/>
      <c r="Q94" s="52" t="str">
        <f t="shared" si="6"/>
        <v/>
      </c>
      <c r="R94" s="52" t="str">
        <f t="shared" si="7"/>
        <v/>
      </c>
      <c r="S94" s="52"/>
    </row>
    <row r="95" spans="1:19" x14ac:dyDescent="0.2">
      <c r="A95" s="16">
        <v>94</v>
      </c>
      <c r="B95" s="16" t="str">
        <f>'申込書（個人種目）'!R145</f>
        <v/>
      </c>
      <c r="C95" s="16" t="str">
        <f>'申込書（個人種目）'!X145</f>
        <v xml:space="preserve"> </v>
      </c>
      <c r="D95" s="16" t="str">
        <f>'申込書（個人種目）'!Y145</f>
        <v/>
      </c>
      <c r="E95" s="16" t="str">
        <f>'申込書（個人種目）'!Z145</f>
        <v/>
      </c>
      <c r="F95" s="16" t="str">
        <f>'申込書（個人種目）'!AA145</f>
        <v/>
      </c>
      <c r="G95" s="16" t="str">
        <f>'申込書（個人種目）'!AB145</f>
        <v/>
      </c>
      <c r="H95" s="16" t="str">
        <f>'申込書（個人種目）'!AC145</f>
        <v/>
      </c>
      <c r="I95" s="16" t="str">
        <f>'申込書（個人種目）'!AD145</f>
        <v/>
      </c>
      <c r="J95" s="16" t="str">
        <f>IF(ISBLANK('申込書（個人種目）'!AE100),"",'申込書（個人種目）'!AE100)</f>
        <v/>
      </c>
      <c r="N95" s="51" t="str">
        <f t="shared" si="4"/>
        <v/>
      </c>
      <c r="O95" s="51" t="str">
        <f t="shared" si="5"/>
        <v/>
      </c>
      <c r="P95" s="51"/>
      <c r="Q95" s="52" t="str">
        <f t="shared" si="6"/>
        <v/>
      </c>
      <c r="R95" s="52" t="str">
        <f t="shared" si="7"/>
        <v/>
      </c>
      <c r="S95" s="52"/>
    </row>
    <row r="96" spans="1:19" x14ac:dyDescent="0.2">
      <c r="A96" s="16">
        <v>95</v>
      </c>
      <c r="B96" s="16" t="str">
        <f>'申込書（個人種目）'!R146</f>
        <v/>
      </c>
      <c r="C96" s="16" t="str">
        <f>'申込書（個人種目）'!X146</f>
        <v xml:space="preserve"> </v>
      </c>
      <c r="D96" s="16" t="str">
        <f>'申込書（個人種目）'!Y146</f>
        <v/>
      </c>
      <c r="E96" s="16" t="str">
        <f>'申込書（個人種目）'!Z146</f>
        <v/>
      </c>
      <c r="F96" s="16" t="str">
        <f>'申込書（個人種目）'!AA146</f>
        <v/>
      </c>
      <c r="G96" s="16" t="str">
        <f>'申込書（個人種目）'!AB146</f>
        <v/>
      </c>
      <c r="H96" s="16" t="str">
        <f>'申込書（個人種目）'!AC146</f>
        <v/>
      </c>
      <c r="I96" s="16" t="str">
        <f>'申込書（個人種目）'!AD146</f>
        <v/>
      </c>
      <c r="J96" s="16" t="str">
        <f>IF(ISBLANK('申込書（個人種目）'!AE101),"",'申込書（個人種目）'!AE101)</f>
        <v/>
      </c>
      <c r="N96" s="51" t="str">
        <f t="shared" si="4"/>
        <v/>
      </c>
      <c r="O96" s="51" t="str">
        <f t="shared" si="5"/>
        <v/>
      </c>
      <c r="P96" s="51"/>
      <c r="Q96" s="52" t="str">
        <f t="shared" si="6"/>
        <v/>
      </c>
      <c r="R96" s="52" t="str">
        <f t="shared" si="7"/>
        <v/>
      </c>
      <c r="S96" s="52"/>
    </row>
    <row r="97" spans="1:19" x14ac:dyDescent="0.2">
      <c r="A97" s="16">
        <v>96</v>
      </c>
      <c r="B97" s="16" t="str">
        <f>'申込書（個人種目）'!R147</f>
        <v/>
      </c>
      <c r="C97" s="16" t="str">
        <f>'申込書（個人種目）'!X147</f>
        <v xml:space="preserve"> </v>
      </c>
      <c r="D97" s="16" t="str">
        <f>'申込書（個人種目）'!Y147</f>
        <v/>
      </c>
      <c r="E97" s="16" t="str">
        <f>'申込書（個人種目）'!Z147</f>
        <v/>
      </c>
      <c r="F97" s="16" t="str">
        <f>'申込書（個人種目）'!AA147</f>
        <v/>
      </c>
      <c r="G97" s="16" t="str">
        <f>'申込書（個人種目）'!AB147</f>
        <v/>
      </c>
      <c r="H97" s="16" t="str">
        <f>'申込書（個人種目）'!AC147</f>
        <v/>
      </c>
      <c r="I97" s="16" t="str">
        <f>'申込書（個人種目）'!AD147</f>
        <v/>
      </c>
      <c r="J97" s="16" t="str">
        <f>IF(ISBLANK('申込書（個人種目）'!AE102),"",'申込書（個人種目）'!AE102)</f>
        <v/>
      </c>
      <c r="N97" s="51" t="str">
        <f t="shared" si="4"/>
        <v/>
      </c>
      <c r="O97" s="51" t="str">
        <f t="shared" si="5"/>
        <v/>
      </c>
      <c r="P97" s="51"/>
      <c r="Q97" s="52" t="str">
        <f t="shared" si="6"/>
        <v/>
      </c>
      <c r="R97" s="52" t="str">
        <f t="shared" si="7"/>
        <v/>
      </c>
      <c r="S97" s="52"/>
    </row>
    <row r="98" spans="1:19" x14ac:dyDescent="0.2">
      <c r="A98" s="16">
        <v>97</v>
      </c>
      <c r="B98" s="16" t="str">
        <f>'申込書（個人種目）'!R148</f>
        <v/>
      </c>
      <c r="C98" s="16" t="str">
        <f>'申込書（個人種目）'!X148</f>
        <v xml:space="preserve"> </v>
      </c>
      <c r="D98" s="16" t="str">
        <f>'申込書（個人種目）'!Y148</f>
        <v/>
      </c>
      <c r="E98" s="16" t="str">
        <f>'申込書（個人種目）'!Z148</f>
        <v/>
      </c>
      <c r="F98" s="16" t="str">
        <f>'申込書（個人種目）'!AA148</f>
        <v/>
      </c>
      <c r="G98" s="16" t="str">
        <f>'申込書（個人種目）'!AB148</f>
        <v/>
      </c>
      <c r="H98" s="16" t="str">
        <f>'申込書（個人種目）'!AC148</f>
        <v/>
      </c>
      <c r="I98" s="16" t="str">
        <f>'申込書（個人種目）'!AD148</f>
        <v/>
      </c>
      <c r="J98" s="16" t="str">
        <f>IF(ISBLANK('申込書（個人種目）'!AE103),"",'申込書（個人種目）'!AE103)</f>
        <v/>
      </c>
      <c r="N98" s="51" t="str">
        <f t="shared" si="4"/>
        <v/>
      </c>
      <c r="O98" s="51" t="str">
        <f t="shared" si="5"/>
        <v/>
      </c>
      <c r="P98" s="51"/>
      <c r="Q98" s="52" t="str">
        <f t="shared" si="6"/>
        <v/>
      </c>
      <c r="R98" s="52" t="str">
        <f t="shared" si="7"/>
        <v/>
      </c>
      <c r="S98" s="52"/>
    </row>
    <row r="99" spans="1:19" x14ac:dyDescent="0.2">
      <c r="A99" s="16">
        <v>98</v>
      </c>
      <c r="B99" s="16" t="str">
        <f>'申込書（個人種目）'!R149</f>
        <v/>
      </c>
      <c r="C99" s="16" t="str">
        <f>'申込書（個人種目）'!X149</f>
        <v xml:space="preserve"> </v>
      </c>
      <c r="D99" s="16" t="str">
        <f>'申込書（個人種目）'!Y149</f>
        <v/>
      </c>
      <c r="E99" s="16" t="str">
        <f>'申込書（個人種目）'!Z149</f>
        <v/>
      </c>
      <c r="F99" s="16" t="str">
        <f>'申込書（個人種目）'!AA149</f>
        <v/>
      </c>
      <c r="G99" s="16" t="str">
        <f>'申込書（個人種目）'!AB149</f>
        <v/>
      </c>
      <c r="H99" s="16" t="str">
        <f>'申込書（個人種目）'!AC149</f>
        <v/>
      </c>
      <c r="I99" s="16" t="str">
        <f>'申込書（個人種目）'!AD149</f>
        <v/>
      </c>
      <c r="J99" s="16" t="str">
        <f>IF(ISBLANK('申込書（個人種目）'!AE104),"",'申込書（個人種目）'!AE104)</f>
        <v/>
      </c>
      <c r="N99" s="51" t="str">
        <f t="shared" si="4"/>
        <v/>
      </c>
      <c r="O99" s="51" t="str">
        <f t="shared" si="5"/>
        <v/>
      </c>
      <c r="P99" s="51"/>
      <c r="Q99" s="52" t="str">
        <f t="shared" si="6"/>
        <v/>
      </c>
      <c r="R99" s="52" t="str">
        <f t="shared" si="7"/>
        <v/>
      </c>
      <c r="S99" s="52"/>
    </row>
    <row r="100" spans="1:19" x14ac:dyDescent="0.2">
      <c r="A100" s="16">
        <v>99</v>
      </c>
      <c r="B100" s="16" t="str">
        <f>'申込書（個人種目）'!R150</f>
        <v/>
      </c>
      <c r="C100" s="16" t="str">
        <f>'申込書（個人種目）'!X150</f>
        <v xml:space="preserve"> </v>
      </c>
      <c r="D100" s="16" t="str">
        <f>'申込書（個人種目）'!Y150</f>
        <v/>
      </c>
      <c r="E100" s="16" t="str">
        <f>'申込書（個人種目）'!Z150</f>
        <v/>
      </c>
      <c r="F100" s="16" t="str">
        <f>'申込書（個人種目）'!AA150</f>
        <v/>
      </c>
      <c r="G100" s="16" t="str">
        <f>'申込書（個人種目）'!AB150</f>
        <v/>
      </c>
      <c r="H100" s="16" t="str">
        <f>'申込書（個人種目）'!AC150</f>
        <v/>
      </c>
      <c r="I100" s="16" t="str">
        <f>'申込書（個人種目）'!AD150</f>
        <v/>
      </c>
      <c r="J100" s="16" t="str">
        <f>IF(ISBLANK('申込書（個人種目）'!AE105),"",'申込書（個人種目）'!AE105)</f>
        <v/>
      </c>
      <c r="N100" s="51" t="str">
        <f t="shared" si="4"/>
        <v/>
      </c>
      <c r="O100" s="51" t="str">
        <f t="shared" si="5"/>
        <v/>
      </c>
      <c r="P100" s="51"/>
      <c r="Q100" s="52" t="str">
        <f t="shared" si="6"/>
        <v/>
      </c>
      <c r="R100" s="52" t="str">
        <f t="shared" si="7"/>
        <v/>
      </c>
      <c r="S100" s="52"/>
    </row>
    <row r="101" spans="1:19" x14ac:dyDescent="0.2">
      <c r="A101" s="16">
        <v>100</v>
      </c>
      <c r="B101" s="16" t="str">
        <f>'申込書（個人種目）'!R151</f>
        <v/>
      </c>
      <c r="C101" s="16" t="str">
        <f>'申込書（個人種目）'!X151</f>
        <v xml:space="preserve"> </v>
      </c>
      <c r="D101" s="16" t="str">
        <f>'申込書（個人種目）'!Y151</f>
        <v/>
      </c>
      <c r="E101" s="16" t="str">
        <f>'申込書（個人種目）'!Z151</f>
        <v/>
      </c>
      <c r="F101" s="16" t="str">
        <f>'申込書（個人種目）'!AA151</f>
        <v/>
      </c>
      <c r="G101" s="16" t="str">
        <f>'申込書（個人種目）'!AB151</f>
        <v/>
      </c>
      <c r="H101" s="16" t="str">
        <f>'申込書（個人種目）'!AC151</f>
        <v/>
      </c>
      <c r="I101" s="16" t="str">
        <f>'申込書（個人種目）'!AD151</f>
        <v/>
      </c>
      <c r="J101" s="16" t="str">
        <f>IF(ISBLANK('申込書（個人種目）'!AE106),"",'申込書（個人種目）'!AE106)</f>
        <v/>
      </c>
      <c r="N101" s="51" t="str">
        <f t="shared" si="4"/>
        <v/>
      </c>
      <c r="O101" s="51" t="str">
        <f>IF(N101="","",1/COUNTIF($N$2:$N$137,N101))</f>
        <v/>
      </c>
      <c r="P101" s="51"/>
      <c r="Q101" s="52" t="str">
        <f t="shared" si="6"/>
        <v/>
      </c>
      <c r="R101" s="52" t="str">
        <f t="shared" si="7"/>
        <v/>
      </c>
      <c r="S101" s="52"/>
    </row>
    <row r="102" spans="1:19" x14ac:dyDescent="0.2">
      <c r="A102" s="16">
        <v>1</v>
      </c>
      <c r="B102" s="16" t="str">
        <f>'申込書（リレー種目）'!S7</f>
        <v/>
      </c>
      <c r="C102" s="16" t="str">
        <f>'申込書（リレー種目）'!Y7</f>
        <v/>
      </c>
      <c r="D102" s="16" t="str">
        <f>'申込書（リレー種目）'!Z7</f>
        <v/>
      </c>
      <c r="E102" s="16" t="str">
        <f>'申込書（リレー種目）'!AA7</f>
        <v/>
      </c>
      <c r="F102" s="16" t="str">
        <f>'申込書（リレー種目）'!AB7</f>
        <v/>
      </c>
      <c r="G102" s="16" t="str">
        <f>'申込書（リレー種目）'!AC7</f>
        <v/>
      </c>
      <c r="H102" s="16" t="str">
        <f>'申込書（リレー種目）'!AD7</f>
        <v/>
      </c>
      <c r="I102" s="16" t="str">
        <f>'申込書（リレー種目）'!AE7</f>
        <v/>
      </c>
      <c r="J102" s="16" t="str">
        <f>IF(ISBLANK('申込書（リレー種目）'!AF7),"",'申込書（リレー種目）'!AF7)</f>
        <v/>
      </c>
      <c r="N102" s="51" t="str">
        <f>IF(B102="","",IF(B102&lt;200000000,B102,""))</f>
        <v/>
      </c>
      <c r="O102" s="51" t="str">
        <f>IF(N102="","",1/COUNTIF($N$2:$N$137,N102))</f>
        <v/>
      </c>
      <c r="P102" s="51"/>
      <c r="Q102" s="52" t="str">
        <f>IF(B102="","",IF(B102&gt;200000000,B102,""))</f>
        <v/>
      </c>
      <c r="R102" s="52" t="str">
        <f>IF(Q102="","",1/COUNTIF($Q$2:$Q$137,Q102))</f>
        <v/>
      </c>
      <c r="S102" s="52"/>
    </row>
    <row r="103" spans="1:19" x14ac:dyDescent="0.2">
      <c r="A103" s="16">
        <v>2</v>
      </c>
      <c r="B103" s="16" t="str">
        <f>'申込書（リレー種目）'!S8</f>
        <v/>
      </c>
      <c r="C103" s="16" t="str">
        <f>'申込書（リレー種目）'!Y8</f>
        <v/>
      </c>
      <c r="D103" s="16" t="str">
        <f>'申込書（リレー種目）'!Z8</f>
        <v/>
      </c>
      <c r="E103" s="16" t="str">
        <f>'申込書（リレー種目）'!AA8</f>
        <v/>
      </c>
      <c r="F103" s="16" t="str">
        <f>'申込書（リレー種目）'!AB8</f>
        <v/>
      </c>
      <c r="G103" s="16" t="str">
        <f>'申込書（リレー種目）'!AC8</f>
        <v/>
      </c>
      <c r="H103" s="16" t="str">
        <f>'申込書（リレー種目）'!AD8</f>
        <v/>
      </c>
      <c r="I103" s="16" t="str">
        <f>'申込書（リレー種目）'!AE8</f>
        <v/>
      </c>
      <c r="J103" s="16" t="str">
        <f>IF(ISBLANK('申込書（リレー種目）'!AF8),"",'申込書（リレー種目）'!AF8)</f>
        <v/>
      </c>
      <c r="N103" s="51" t="str">
        <f t="shared" ref="N103:N136" si="8">IF(B103="","",IF(B103&lt;200000000,B103,""))</f>
        <v/>
      </c>
      <c r="O103" s="51" t="str">
        <f t="shared" ref="O103:O136" si="9">IF(N103="","",1/COUNTIF($N$2:$N$137,N103))</f>
        <v/>
      </c>
      <c r="P103" s="51"/>
      <c r="Q103" s="52" t="str">
        <f t="shared" ref="Q103:Q137" si="10">IF(B103="","",IF(B103&gt;200000000,B103,""))</f>
        <v/>
      </c>
      <c r="R103" s="52" t="str">
        <f t="shared" ref="R103:R137" si="11">IF(Q103="","",1/COUNTIF($Q$2:$Q$137,Q103))</f>
        <v/>
      </c>
      <c r="S103" s="52"/>
    </row>
    <row r="104" spans="1:19" x14ac:dyDescent="0.2">
      <c r="A104" s="16">
        <v>3</v>
      </c>
      <c r="B104" s="16" t="str">
        <f>'申込書（リレー種目）'!S9</f>
        <v/>
      </c>
      <c r="C104" s="16" t="str">
        <f>'申込書（リレー種目）'!Y9</f>
        <v/>
      </c>
      <c r="D104" s="16" t="str">
        <f>'申込書（リレー種目）'!Z9</f>
        <v/>
      </c>
      <c r="E104" s="16" t="str">
        <f>'申込書（リレー種目）'!AA9</f>
        <v/>
      </c>
      <c r="F104" s="16" t="str">
        <f>'申込書（リレー種目）'!AB9</f>
        <v/>
      </c>
      <c r="G104" s="16" t="str">
        <f>'申込書（リレー種目）'!AC9</f>
        <v/>
      </c>
      <c r="H104" s="16" t="str">
        <f>'申込書（リレー種目）'!AD9</f>
        <v/>
      </c>
      <c r="I104" s="16" t="str">
        <f>'申込書（リレー種目）'!AE9</f>
        <v/>
      </c>
      <c r="J104" s="16" t="str">
        <f>IF(ISBLANK('申込書（リレー種目）'!AF9),"",'申込書（リレー種目）'!AF9)</f>
        <v/>
      </c>
      <c r="N104" s="51" t="str">
        <f t="shared" si="8"/>
        <v/>
      </c>
      <c r="O104" s="51" t="str">
        <f t="shared" si="9"/>
        <v/>
      </c>
      <c r="P104" s="51"/>
      <c r="Q104" s="52" t="str">
        <f t="shared" si="10"/>
        <v/>
      </c>
      <c r="R104" s="52" t="str">
        <f t="shared" si="11"/>
        <v/>
      </c>
      <c r="S104" s="52"/>
    </row>
    <row r="105" spans="1:19" x14ac:dyDescent="0.2">
      <c r="A105" s="16">
        <v>4</v>
      </c>
      <c r="B105" s="16" t="str">
        <f>'申込書（リレー種目）'!S10</f>
        <v/>
      </c>
      <c r="C105" s="16" t="str">
        <f>'申込書（リレー種目）'!Y10</f>
        <v/>
      </c>
      <c r="D105" s="16" t="str">
        <f>'申込書（リレー種目）'!Z10</f>
        <v/>
      </c>
      <c r="E105" s="16" t="str">
        <f>'申込書（リレー種目）'!AA10</f>
        <v/>
      </c>
      <c r="F105" s="16" t="str">
        <f>'申込書（リレー種目）'!AB10</f>
        <v/>
      </c>
      <c r="G105" s="16" t="str">
        <f>'申込書（リレー種目）'!AC10</f>
        <v/>
      </c>
      <c r="H105" s="16" t="str">
        <f>'申込書（リレー種目）'!AD10</f>
        <v/>
      </c>
      <c r="I105" s="16" t="str">
        <f>'申込書（リレー種目）'!AE10</f>
        <v/>
      </c>
      <c r="J105" s="16" t="str">
        <f>IF(ISBLANK('申込書（リレー種目）'!AF10),"",'申込書（リレー種目）'!AF10)</f>
        <v/>
      </c>
      <c r="N105" s="51" t="str">
        <f t="shared" si="8"/>
        <v/>
      </c>
      <c r="O105" s="51" t="str">
        <f t="shared" si="9"/>
        <v/>
      </c>
      <c r="P105" s="51"/>
      <c r="Q105" s="52" t="str">
        <f t="shared" si="10"/>
        <v/>
      </c>
      <c r="R105" s="52" t="str">
        <f t="shared" si="11"/>
        <v/>
      </c>
      <c r="S105" s="52"/>
    </row>
    <row r="106" spans="1:19" x14ac:dyDescent="0.2">
      <c r="A106" s="16">
        <v>5</v>
      </c>
      <c r="B106" s="16" t="str">
        <f>'申込書（リレー種目）'!S11</f>
        <v/>
      </c>
      <c r="C106" s="16" t="str">
        <f>'申込書（リレー種目）'!Y11</f>
        <v/>
      </c>
      <c r="D106" s="16" t="str">
        <f>'申込書（リレー種目）'!Z11</f>
        <v/>
      </c>
      <c r="E106" s="16" t="str">
        <f>'申込書（リレー種目）'!AA11</f>
        <v/>
      </c>
      <c r="F106" s="16" t="str">
        <f>'申込書（リレー種目）'!AB11</f>
        <v/>
      </c>
      <c r="G106" s="16" t="str">
        <f>'申込書（リレー種目）'!AC11</f>
        <v/>
      </c>
      <c r="H106" s="16" t="str">
        <f>'申込書（リレー種目）'!AD11</f>
        <v/>
      </c>
      <c r="I106" s="16" t="str">
        <f>'申込書（リレー種目）'!AE11</f>
        <v/>
      </c>
      <c r="J106" s="16" t="str">
        <f>IF(ISBLANK('申込書（リレー種目）'!AF11),"",'申込書（リレー種目）'!AF11)</f>
        <v/>
      </c>
      <c r="N106" s="51" t="str">
        <f t="shared" si="8"/>
        <v/>
      </c>
      <c r="O106" s="51" t="str">
        <f t="shared" si="9"/>
        <v/>
      </c>
      <c r="P106" s="51"/>
      <c r="Q106" s="52" t="str">
        <f t="shared" si="10"/>
        <v/>
      </c>
      <c r="R106" s="52" t="str">
        <f t="shared" si="11"/>
        <v/>
      </c>
      <c r="S106" s="52"/>
    </row>
    <row r="107" spans="1:19" x14ac:dyDescent="0.2">
      <c r="A107" s="16">
        <v>6</v>
      </c>
      <c r="B107" s="16" t="str">
        <f>'申込書（リレー種目）'!S12</f>
        <v/>
      </c>
      <c r="C107" s="16" t="str">
        <f>'申込書（リレー種目）'!Y12</f>
        <v/>
      </c>
      <c r="D107" s="16" t="str">
        <f>'申込書（リレー種目）'!Z12</f>
        <v/>
      </c>
      <c r="E107" s="16" t="str">
        <f>'申込書（リレー種目）'!AA12</f>
        <v/>
      </c>
      <c r="F107" s="16" t="str">
        <f>'申込書（リレー種目）'!AB12</f>
        <v/>
      </c>
      <c r="G107" s="16" t="str">
        <f>'申込書（リレー種目）'!AC12</f>
        <v/>
      </c>
      <c r="H107" s="16" t="str">
        <f>'申込書（リレー種目）'!AD12</f>
        <v/>
      </c>
      <c r="I107" s="16" t="str">
        <f>'申込書（リレー種目）'!AE12</f>
        <v/>
      </c>
      <c r="J107" s="16" t="str">
        <f>IF(ISBLANK('申込書（リレー種目）'!AF12),"",'申込書（リレー種目）'!AF12)</f>
        <v/>
      </c>
      <c r="N107" s="51" t="str">
        <f t="shared" si="8"/>
        <v/>
      </c>
      <c r="O107" s="51" t="str">
        <f t="shared" si="9"/>
        <v/>
      </c>
      <c r="P107" s="51"/>
      <c r="Q107" s="52" t="str">
        <f t="shared" si="10"/>
        <v/>
      </c>
      <c r="R107" s="52" t="str">
        <f t="shared" si="11"/>
        <v/>
      </c>
      <c r="S107" s="52"/>
    </row>
    <row r="108" spans="1:19" x14ac:dyDescent="0.2">
      <c r="A108" s="16">
        <v>7</v>
      </c>
      <c r="B108" s="16" t="str">
        <f>'申込書（リレー種目）'!S13</f>
        <v/>
      </c>
      <c r="C108" s="16" t="str">
        <f>'申込書（リレー種目）'!Y13</f>
        <v/>
      </c>
      <c r="D108" s="16" t="str">
        <f>'申込書（リレー種目）'!Z13</f>
        <v/>
      </c>
      <c r="E108" s="16" t="str">
        <f>'申込書（リレー種目）'!AA13</f>
        <v/>
      </c>
      <c r="F108" s="16" t="str">
        <f>'申込書（リレー種目）'!AB13</f>
        <v/>
      </c>
      <c r="G108" s="16" t="str">
        <f>'申込書（リレー種目）'!AC13</f>
        <v/>
      </c>
      <c r="H108" s="16" t="str">
        <f>'申込書（リレー種目）'!AD13</f>
        <v/>
      </c>
      <c r="I108" s="16" t="str">
        <f>'申込書（リレー種目）'!AE13</f>
        <v/>
      </c>
      <c r="J108" s="16" t="str">
        <f>IF(ISBLANK('申込書（リレー種目）'!AF13),"",'申込書（リレー種目）'!AF13)</f>
        <v/>
      </c>
      <c r="N108" s="51" t="str">
        <f t="shared" si="8"/>
        <v/>
      </c>
      <c r="O108" s="51" t="str">
        <f t="shared" si="9"/>
        <v/>
      </c>
      <c r="P108" s="51"/>
      <c r="Q108" s="52" t="str">
        <f t="shared" si="10"/>
        <v/>
      </c>
      <c r="R108" s="52" t="str">
        <f t="shared" si="11"/>
        <v/>
      </c>
      <c r="S108" s="52"/>
    </row>
    <row r="109" spans="1:19" x14ac:dyDescent="0.2">
      <c r="A109" s="16">
        <v>8</v>
      </c>
      <c r="B109" s="16" t="str">
        <f>'申込書（リレー種目）'!S14</f>
        <v/>
      </c>
      <c r="C109" s="16" t="str">
        <f>'申込書（リレー種目）'!Y14</f>
        <v/>
      </c>
      <c r="D109" s="16" t="str">
        <f>'申込書（リレー種目）'!Z14</f>
        <v/>
      </c>
      <c r="E109" s="16" t="str">
        <f>'申込書（リレー種目）'!AA14</f>
        <v/>
      </c>
      <c r="F109" s="16" t="str">
        <f>'申込書（リレー種目）'!AB14</f>
        <v/>
      </c>
      <c r="G109" s="16" t="str">
        <f>'申込書（リレー種目）'!AC14</f>
        <v/>
      </c>
      <c r="H109" s="16" t="str">
        <f>'申込書（リレー種目）'!AD14</f>
        <v/>
      </c>
      <c r="I109" s="16" t="str">
        <f>'申込書（リレー種目）'!AE14</f>
        <v/>
      </c>
      <c r="J109" s="16" t="str">
        <f>IF(ISBLANK('申込書（リレー種目）'!AF14),"",'申込書（リレー種目）'!AF14)</f>
        <v/>
      </c>
      <c r="N109" s="51" t="str">
        <f t="shared" si="8"/>
        <v/>
      </c>
      <c r="O109" s="51" t="str">
        <f t="shared" si="9"/>
        <v/>
      </c>
      <c r="P109" s="51"/>
      <c r="Q109" s="52" t="str">
        <f t="shared" si="10"/>
        <v/>
      </c>
      <c r="R109" s="52" t="str">
        <f t="shared" si="11"/>
        <v/>
      </c>
      <c r="S109" s="52"/>
    </row>
    <row r="110" spans="1:19" x14ac:dyDescent="0.2">
      <c r="A110" s="16">
        <v>9</v>
      </c>
      <c r="B110" s="16" t="str">
        <f>'申込書（リレー種目）'!S15</f>
        <v/>
      </c>
      <c r="C110" s="16" t="str">
        <f>'申込書（リレー種目）'!Y15</f>
        <v/>
      </c>
      <c r="D110" s="16" t="str">
        <f>'申込書（リレー種目）'!Z15</f>
        <v/>
      </c>
      <c r="E110" s="16" t="str">
        <f>'申込書（リレー種目）'!AA15</f>
        <v/>
      </c>
      <c r="F110" s="16" t="str">
        <f>'申込書（リレー種目）'!AB15</f>
        <v/>
      </c>
      <c r="G110" s="16" t="str">
        <f>'申込書（リレー種目）'!AC15</f>
        <v/>
      </c>
      <c r="H110" s="16" t="str">
        <f>'申込書（リレー種目）'!AD15</f>
        <v/>
      </c>
      <c r="I110" s="16" t="str">
        <f>'申込書（リレー種目）'!AE15</f>
        <v/>
      </c>
      <c r="J110" s="16" t="str">
        <f>IF(ISBLANK('申込書（リレー種目）'!AF15),"",'申込書（リレー種目）'!AF15)</f>
        <v/>
      </c>
      <c r="N110" s="51" t="str">
        <f t="shared" si="8"/>
        <v/>
      </c>
      <c r="O110" s="51" t="str">
        <f t="shared" si="9"/>
        <v/>
      </c>
      <c r="P110" s="51"/>
      <c r="Q110" s="52" t="str">
        <f t="shared" si="10"/>
        <v/>
      </c>
      <c r="R110" s="52" t="str">
        <f t="shared" si="11"/>
        <v/>
      </c>
      <c r="S110" s="52"/>
    </row>
    <row r="111" spans="1:19" x14ac:dyDescent="0.2">
      <c r="A111" s="16">
        <v>10</v>
      </c>
      <c r="B111" s="16" t="str">
        <f>'申込書（リレー種目）'!S16</f>
        <v/>
      </c>
      <c r="C111" s="16" t="str">
        <f>'申込書（リレー種目）'!Y16</f>
        <v/>
      </c>
      <c r="D111" s="16" t="str">
        <f>'申込書（リレー種目）'!Z16</f>
        <v/>
      </c>
      <c r="E111" s="16" t="str">
        <f>'申込書（リレー種目）'!AA16</f>
        <v/>
      </c>
      <c r="F111" s="16" t="str">
        <f>'申込書（リレー種目）'!AB16</f>
        <v/>
      </c>
      <c r="G111" s="16" t="str">
        <f>'申込書（リレー種目）'!AC16</f>
        <v/>
      </c>
      <c r="H111" s="16" t="str">
        <f>'申込書（リレー種目）'!AD16</f>
        <v/>
      </c>
      <c r="I111" s="16" t="str">
        <f>'申込書（リレー種目）'!AE16</f>
        <v/>
      </c>
      <c r="J111" s="16" t="str">
        <f>IF(ISBLANK('申込書（リレー種目）'!AF16),"",'申込書（リレー種目）'!AF16)</f>
        <v/>
      </c>
      <c r="N111" s="51" t="str">
        <f t="shared" si="8"/>
        <v/>
      </c>
      <c r="O111" s="51" t="str">
        <f t="shared" si="9"/>
        <v/>
      </c>
      <c r="P111" s="51"/>
      <c r="Q111" s="52" t="str">
        <f t="shared" si="10"/>
        <v/>
      </c>
      <c r="R111" s="52" t="str">
        <f t="shared" si="11"/>
        <v/>
      </c>
      <c r="S111" s="52"/>
    </row>
    <row r="112" spans="1:19" x14ac:dyDescent="0.2">
      <c r="A112" s="16">
        <v>11</v>
      </c>
      <c r="B112" s="16" t="str">
        <f>'申込書（リレー種目）'!S17</f>
        <v/>
      </c>
      <c r="C112" s="16" t="str">
        <f>'申込書（リレー種目）'!Y17</f>
        <v/>
      </c>
      <c r="D112" s="16" t="str">
        <f>'申込書（リレー種目）'!Z17</f>
        <v/>
      </c>
      <c r="E112" s="16" t="str">
        <f>'申込書（リレー種目）'!AA17</f>
        <v/>
      </c>
      <c r="F112" s="16" t="str">
        <f>'申込書（リレー種目）'!AB17</f>
        <v/>
      </c>
      <c r="G112" s="16" t="str">
        <f>'申込書（リレー種目）'!AC17</f>
        <v/>
      </c>
      <c r="H112" s="16" t="str">
        <f>'申込書（リレー種目）'!AD17</f>
        <v/>
      </c>
      <c r="I112" s="16" t="str">
        <f>'申込書（リレー種目）'!AE17</f>
        <v/>
      </c>
      <c r="J112" s="16" t="str">
        <f>IF(ISBLANK('申込書（リレー種目）'!AF17),"",'申込書（リレー種目）'!AF17)</f>
        <v/>
      </c>
      <c r="N112" s="51" t="str">
        <f t="shared" si="8"/>
        <v/>
      </c>
      <c r="O112" s="51" t="str">
        <f t="shared" si="9"/>
        <v/>
      </c>
      <c r="P112" s="51"/>
      <c r="Q112" s="52" t="str">
        <f t="shared" si="10"/>
        <v/>
      </c>
      <c r="R112" s="52" t="str">
        <f t="shared" si="11"/>
        <v/>
      </c>
      <c r="S112" s="52"/>
    </row>
    <row r="113" spans="1:19" x14ac:dyDescent="0.2">
      <c r="A113" s="16">
        <v>12</v>
      </c>
      <c r="B113" s="16" t="str">
        <f>'申込書（リレー種目）'!S18</f>
        <v/>
      </c>
      <c r="C113" s="16" t="str">
        <f>'申込書（リレー種目）'!Y18</f>
        <v/>
      </c>
      <c r="D113" s="16" t="str">
        <f>'申込書（リレー種目）'!Z18</f>
        <v/>
      </c>
      <c r="E113" s="16" t="str">
        <f>'申込書（リレー種目）'!AA18</f>
        <v/>
      </c>
      <c r="F113" s="16" t="str">
        <f>'申込書（リレー種目）'!AB18</f>
        <v/>
      </c>
      <c r="G113" s="16" t="str">
        <f>'申込書（リレー種目）'!AC18</f>
        <v/>
      </c>
      <c r="H113" s="16" t="str">
        <f>'申込書（リレー種目）'!AD18</f>
        <v/>
      </c>
      <c r="I113" s="16" t="str">
        <f>'申込書（リレー種目）'!AE18</f>
        <v/>
      </c>
      <c r="J113" s="16" t="str">
        <f>IF(ISBLANK('申込書（リレー種目）'!AF18),"",'申込書（リレー種目）'!AF18)</f>
        <v/>
      </c>
      <c r="N113" s="51" t="str">
        <f t="shared" si="8"/>
        <v/>
      </c>
      <c r="O113" s="51" t="str">
        <f t="shared" si="9"/>
        <v/>
      </c>
      <c r="P113" s="51"/>
      <c r="Q113" s="52" t="str">
        <f t="shared" si="10"/>
        <v/>
      </c>
      <c r="R113" s="52" t="str">
        <f t="shared" si="11"/>
        <v/>
      </c>
      <c r="S113" s="52"/>
    </row>
    <row r="114" spans="1:19" x14ac:dyDescent="0.2">
      <c r="A114" s="16">
        <v>13</v>
      </c>
      <c r="B114" s="16" t="str">
        <f>'申込書（リレー種目）'!S19</f>
        <v/>
      </c>
      <c r="C114" s="16" t="str">
        <f>'申込書（リレー種目）'!Y19</f>
        <v/>
      </c>
      <c r="D114" s="16" t="str">
        <f>'申込書（リレー種目）'!Z19</f>
        <v/>
      </c>
      <c r="E114" s="16" t="str">
        <f>'申込書（リレー種目）'!AA19</f>
        <v/>
      </c>
      <c r="F114" s="16" t="str">
        <f>'申込書（リレー種目）'!AB19</f>
        <v/>
      </c>
      <c r="G114" s="16" t="str">
        <f>'申込書（リレー種目）'!AC19</f>
        <v/>
      </c>
      <c r="H114" s="16" t="str">
        <f>'申込書（リレー種目）'!AD19</f>
        <v/>
      </c>
      <c r="I114" s="16" t="str">
        <f>'申込書（リレー種目）'!AE19</f>
        <v/>
      </c>
      <c r="J114" s="16" t="str">
        <f>IF(ISBLANK('申込書（リレー種目）'!AF19),"",'申込書（リレー種目）'!AF19)</f>
        <v/>
      </c>
      <c r="N114" s="51" t="str">
        <f t="shared" si="8"/>
        <v/>
      </c>
      <c r="O114" s="51" t="str">
        <f t="shared" si="9"/>
        <v/>
      </c>
      <c r="P114" s="51"/>
      <c r="Q114" s="52" t="str">
        <f t="shared" si="10"/>
        <v/>
      </c>
      <c r="R114" s="52" t="str">
        <f t="shared" si="11"/>
        <v/>
      </c>
      <c r="S114" s="52"/>
    </row>
    <row r="115" spans="1:19" x14ac:dyDescent="0.2">
      <c r="A115" s="16">
        <v>14</v>
      </c>
      <c r="B115" s="16" t="str">
        <f>'申込書（リレー種目）'!S20</f>
        <v/>
      </c>
      <c r="C115" s="16" t="str">
        <f>'申込書（リレー種目）'!Y20</f>
        <v/>
      </c>
      <c r="D115" s="16" t="str">
        <f>'申込書（リレー種目）'!Z20</f>
        <v/>
      </c>
      <c r="E115" s="16" t="str">
        <f>'申込書（リレー種目）'!AA20</f>
        <v/>
      </c>
      <c r="F115" s="16" t="str">
        <f>'申込書（リレー種目）'!AB20</f>
        <v/>
      </c>
      <c r="G115" s="16" t="str">
        <f>'申込書（リレー種目）'!AC20</f>
        <v/>
      </c>
      <c r="H115" s="16" t="str">
        <f>'申込書（リレー種目）'!AD20</f>
        <v/>
      </c>
      <c r="I115" s="16" t="str">
        <f>'申込書（リレー種目）'!AE20</f>
        <v/>
      </c>
      <c r="J115" s="16" t="str">
        <f>IF(ISBLANK('申込書（リレー種目）'!AF20),"",'申込書（リレー種目）'!AF20)</f>
        <v/>
      </c>
      <c r="N115" s="51" t="str">
        <f t="shared" si="8"/>
        <v/>
      </c>
      <c r="O115" s="51" t="str">
        <f t="shared" si="9"/>
        <v/>
      </c>
      <c r="P115" s="51"/>
      <c r="Q115" s="52" t="str">
        <f t="shared" si="10"/>
        <v/>
      </c>
      <c r="R115" s="52" t="str">
        <f t="shared" si="11"/>
        <v/>
      </c>
      <c r="S115" s="52"/>
    </row>
    <row r="116" spans="1:19" x14ac:dyDescent="0.2">
      <c r="A116" s="16">
        <v>15</v>
      </c>
      <c r="B116" s="16" t="str">
        <f>'申込書（リレー種目）'!S21</f>
        <v/>
      </c>
      <c r="C116" s="16" t="str">
        <f>'申込書（リレー種目）'!Y21</f>
        <v/>
      </c>
      <c r="D116" s="16" t="str">
        <f>'申込書（リレー種目）'!Z21</f>
        <v/>
      </c>
      <c r="E116" s="16" t="str">
        <f>'申込書（リレー種目）'!AA21</f>
        <v/>
      </c>
      <c r="F116" s="16" t="str">
        <f>'申込書（リレー種目）'!AB21</f>
        <v/>
      </c>
      <c r="G116" s="16" t="str">
        <f>'申込書（リレー種目）'!AC21</f>
        <v/>
      </c>
      <c r="H116" s="16" t="str">
        <f>'申込書（リレー種目）'!AD21</f>
        <v/>
      </c>
      <c r="I116" s="16" t="str">
        <f>'申込書（リレー種目）'!AE21</f>
        <v/>
      </c>
      <c r="J116" s="16" t="str">
        <f>IF(ISBLANK('申込書（リレー種目）'!AF21),"",'申込書（リレー種目）'!AF21)</f>
        <v/>
      </c>
      <c r="N116" s="51" t="str">
        <f t="shared" si="8"/>
        <v/>
      </c>
      <c r="O116" s="51" t="str">
        <f t="shared" si="9"/>
        <v/>
      </c>
      <c r="P116" s="51"/>
      <c r="Q116" s="52" t="str">
        <f t="shared" si="10"/>
        <v/>
      </c>
      <c r="R116" s="52" t="str">
        <f t="shared" si="11"/>
        <v/>
      </c>
      <c r="S116" s="52"/>
    </row>
    <row r="117" spans="1:19" x14ac:dyDescent="0.2">
      <c r="A117" s="16">
        <v>16</v>
      </c>
      <c r="B117" s="16" t="str">
        <f>'申込書（リレー種目）'!S22</f>
        <v/>
      </c>
      <c r="C117" s="16" t="str">
        <f>'申込書（リレー種目）'!Y22</f>
        <v/>
      </c>
      <c r="D117" s="16" t="str">
        <f>'申込書（リレー種目）'!Z22</f>
        <v/>
      </c>
      <c r="E117" s="16" t="str">
        <f>'申込書（リレー種目）'!AA22</f>
        <v/>
      </c>
      <c r="F117" s="16" t="str">
        <f>'申込書（リレー種目）'!AB22</f>
        <v/>
      </c>
      <c r="G117" s="16" t="str">
        <f>'申込書（リレー種目）'!AC22</f>
        <v/>
      </c>
      <c r="H117" s="16" t="str">
        <f>'申込書（リレー種目）'!AD22</f>
        <v/>
      </c>
      <c r="I117" s="16" t="str">
        <f>'申込書（リレー種目）'!AE22</f>
        <v/>
      </c>
      <c r="J117" s="16" t="str">
        <f>IF(ISBLANK('申込書（リレー種目）'!AF22),"",'申込書（リレー種目）'!AF22)</f>
        <v/>
      </c>
      <c r="N117" s="51" t="str">
        <f t="shared" si="8"/>
        <v/>
      </c>
      <c r="O117" s="51" t="str">
        <f t="shared" si="9"/>
        <v/>
      </c>
      <c r="P117" s="51"/>
      <c r="Q117" s="52" t="str">
        <f t="shared" si="10"/>
        <v/>
      </c>
      <c r="R117" s="52" t="str">
        <f t="shared" si="11"/>
        <v/>
      </c>
      <c r="S117" s="52"/>
    </row>
    <row r="118" spans="1:19" x14ac:dyDescent="0.2">
      <c r="A118" s="16">
        <v>17</v>
      </c>
      <c r="B118" s="16" t="str">
        <f>'申込書（リレー種目）'!S23</f>
        <v/>
      </c>
      <c r="C118" s="16" t="str">
        <f>'申込書（リレー種目）'!Y23</f>
        <v/>
      </c>
      <c r="D118" s="16" t="str">
        <f>'申込書（リレー種目）'!Z23</f>
        <v/>
      </c>
      <c r="E118" s="16" t="str">
        <f>'申込書（リレー種目）'!AA23</f>
        <v/>
      </c>
      <c r="F118" s="16" t="str">
        <f>'申込書（リレー種目）'!AB23</f>
        <v/>
      </c>
      <c r="G118" s="16" t="str">
        <f>'申込書（リレー種目）'!AC23</f>
        <v/>
      </c>
      <c r="H118" s="16" t="str">
        <f>'申込書（リレー種目）'!AD23</f>
        <v/>
      </c>
      <c r="I118" s="16" t="str">
        <f>'申込書（リレー種目）'!AE23</f>
        <v/>
      </c>
      <c r="J118" s="16" t="str">
        <f>IF(ISBLANK('申込書（リレー種目）'!AF23),"",'申込書（リレー種目）'!AF23)</f>
        <v/>
      </c>
      <c r="N118" s="51" t="str">
        <f t="shared" si="8"/>
        <v/>
      </c>
      <c r="O118" s="51" t="str">
        <f t="shared" si="9"/>
        <v/>
      </c>
      <c r="P118" s="51"/>
      <c r="Q118" s="52" t="str">
        <f t="shared" si="10"/>
        <v/>
      </c>
      <c r="R118" s="52" t="str">
        <f t="shared" si="11"/>
        <v/>
      </c>
      <c r="S118" s="52"/>
    </row>
    <row r="119" spans="1:19" x14ac:dyDescent="0.2">
      <c r="A119" s="16">
        <v>18</v>
      </c>
      <c r="B119" s="16" t="str">
        <f>'申込書（リレー種目）'!S24</f>
        <v/>
      </c>
      <c r="C119" s="16" t="str">
        <f>'申込書（リレー種目）'!Y24</f>
        <v/>
      </c>
      <c r="D119" s="16" t="str">
        <f>'申込書（リレー種目）'!Z24</f>
        <v/>
      </c>
      <c r="E119" s="16" t="str">
        <f>'申込書（リレー種目）'!AA24</f>
        <v/>
      </c>
      <c r="F119" s="16" t="str">
        <f>'申込書（リレー種目）'!AB24</f>
        <v/>
      </c>
      <c r="G119" s="16" t="str">
        <f>'申込書（リレー種目）'!AC24</f>
        <v/>
      </c>
      <c r="H119" s="16" t="str">
        <f>'申込書（リレー種目）'!AD24</f>
        <v/>
      </c>
      <c r="I119" s="16" t="str">
        <f>'申込書（リレー種目）'!AE24</f>
        <v/>
      </c>
      <c r="J119" s="16" t="str">
        <f>IF(ISBLANK('申込書（リレー種目）'!AF24),"",'申込書（リレー種目）'!AF24)</f>
        <v/>
      </c>
      <c r="N119" s="51" t="str">
        <f t="shared" si="8"/>
        <v/>
      </c>
      <c r="O119" s="51" t="str">
        <f t="shared" si="9"/>
        <v/>
      </c>
      <c r="P119" s="51"/>
      <c r="Q119" s="52" t="str">
        <f t="shared" si="10"/>
        <v/>
      </c>
      <c r="R119" s="52" t="str">
        <f t="shared" si="11"/>
        <v/>
      </c>
      <c r="S119" s="52"/>
    </row>
    <row r="120" spans="1:19" x14ac:dyDescent="0.2">
      <c r="A120" s="16">
        <v>19</v>
      </c>
      <c r="B120" s="16" t="str">
        <f>'申込書（リレー種目）'!S25</f>
        <v/>
      </c>
      <c r="C120" s="16" t="str">
        <f>'申込書（リレー種目）'!Y25</f>
        <v/>
      </c>
      <c r="D120" s="16" t="str">
        <f>'申込書（リレー種目）'!Z25</f>
        <v/>
      </c>
      <c r="E120" s="16" t="str">
        <f>'申込書（リレー種目）'!AA25</f>
        <v/>
      </c>
      <c r="F120" s="16" t="str">
        <f>'申込書（リレー種目）'!AB25</f>
        <v/>
      </c>
      <c r="G120" s="16" t="str">
        <f>'申込書（リレー種目）'!AC25</f>
        <v/>
      </c>
      <c r="H120" s="16" t="str">
        <f>'申込書（リレー種目）'!AD25</f>
        <v/>
      </c>
      <c r="I120" s="16" t="str">
        <f>'申込書（リレー種目）'!AE25</f>
        <v/>
      </c>
      <c r="J120" s="16" t="str">
        <f>IF(ISBLANK('申込書（リレー種目）'!AF25),"",'申込書（リレー種目）'!AF25)</f>
        <v/>
      </c>
      <c r="N120" s="51" t="str">
        <f t="shared" si="8"/>
        <v/>
      </c>
      <c r="O120" s="51" t="str">
        <f t="shared" si="9"/>
        <v/>
      </c>
      <c r="P120" s="51"/>
      <c r="Q120" s="52" t="str">
        <f t="shared" si="10"/>
        <v/>
      </c>
      <c r="R120" s="52" t="str">
        <f t="shared" si="11"/>
        <v/>
      </c>
      <c r="S120" s="52"/>
    </row>
    <row r="121" spans="1:19" x14ac:dyDescent="0.2">
      <c r="A121" s="16">
        <v>20</v>
      </c>
      <c r="B121" s="16" t="str">
        <f>'申込書（リレー種目）'!S26</f>
        <v/>
      </c>
      <c r="C121" s="16" t="str">
        <f>'申込書（リレー種目）'!Y26</f>
        <v/>
      </c>
      <c r="D121" s="16" t="str">
        <f>'申込書（リレー種目）'!Z26</f>
        <v/>
      </c>
      <c r="E121" s="16" t="str">
        <f>'申込書（リレー種目）'!AA26</f>
        <v/>
      </c>
      <c r="F121" s="16" t="str">
        <f>'申込書（リレー種目）'!AB26</f>
        <v/>
      </c>
      <c r="G121" s="16" t="str">
        <f>'申込書（リレー種目）'!AC26</f>
        <v/>
      </c>
      <c r="H121" s="16" t="str">
        <f>'申込書（リレー種目）'!AD26</f>
        <v/>
      </c>
      <c r="I121" s="16" t="str">
        <f>'申込書（リレー種目）'!AE26</f>
        <v/>
      </c>
      <c r="J121" s="16" t="str">
        <f>IF(ISBLANK('申込書（リレー種目）'!AF26),"",'申込書（リレー種目）'!AF26)</f>
        <v/>
      </c>
      <c r="N121" s="51" t="str">
        <f t="shared" si="8"/>
        <v/>
      </c>
      <c r="O121" s="51" t="str">
        <f t="shared" si="9"/>
        <v/>
      </c>
      <c r="P121" s="51"/>
      <c r="Q121" s="52" t="str">
        <f t="shared" si="10"/>
        <v/>
      </c>
      <c r="R121" s="52" t="str">
        <f t="shared" si="11"/>
        <v/>
      </c>
      <c r="S121" s="52"/>
    </row>
    <row r="122" spans="1:19" x14ac:dyDescent="0.2">
      <c r="A122" s="16">
        <v>21</v>
      </c>
      <c r="B122" s="16" t="str">
        <f>'申込書（リレー種目）'!S27</f>
        <v/>
      </c>
      <c r="C122" s="16" t="str">
        <f>'申込書（リレー種目）'!Y27</f>
        <v/>
      </c>
      <c r="D122" s="16" t="str">
        <f>'申込書（リレー種目）'!Z27</f>
        <v/>
      </c>
      <c r="E122" s="16" t="str">
        <f>'申込書（リレー種目）'!AA27</f>
        <v/>
      </c>
      <c r="F122" s="16" t="str">
        <f>'申込書（リレー種目）'!AB27</f>
        <v/>
      </c>
      <c r="G122" s="16" t="str">
        <f>'申込書（リレー種目）'!AC27</f>
        <v/>
      </c>
      <c r="H122" s="16" t="str">
        <f>'申込書（リレー種目）'!AD27</f>
        <v/>
      </c>
      <c r="I122" s="16" t="str">
        <f>'申込書（リレー種目）'!AE27</f>
        <v/>
      </c>
      <c r="J122" s="16" t="str">
        <f>IF(ISBLANK('申込書（リレー種目）'!AF27),"",'申込書（リレー種目）'!AF27)</f>
        <v/>
      </c>
      <c r="N122" s="51" t="str">
        <f t="shared" si="8"/>
        <v/>
      </c>
      <c r="O122" s="51" t="str">
        <f t="shared" si="9"/>
        <v/>
      </c>
      <c r="P122" s="51"/>
      <c r="Q122" s="52" t="str">
        <f t="shared" si="10"/>
        <v/>
      </c>
      <c r="R122" s="52" t="str">
        <f t="shared" si="11"/>
        <v/>
      </c>
      <c r="S122" s="52"/>
    </row>
    <row r="123" spans="1:19" x14ac:dyDescent="0.2">
      <c r="A123" s="16">
        <v>22</v>
      </c>
      <c r="B123" s="16" t="str">
        <f>'申込書（リレー種目）'!S28</f>
        <v/>
      </c>
      <c r="C123" s="16" t="str">
        <f>'申込書（リレー種目）'!Y28</f>
        <v/>
      </c>
      <c r="D123" s="16" t="str">
        <f>'申込書（リレー種目）'!Z28</f>
        <v/>
      </c>
      <c r="E123" s="16" t="str">
        <f>'申込書（リレー種目）'!AA28</f>
        <v/>
      </c>
      <c r="F123" s="16" t="str">
        <f>'申込書（リレー種目）'!AB28</f>
        <v/>
      </c>
      <c r="G123" s="16" t="str">
        <f>'申込書（リレー種目）'!AC28</f>
        <v/>
      </c>
      <c r="H123" s="16" t="str">
        <f>'申込書（リレー種目）'!AD28</f>
        <v/>
      </c>
      <c r="I123" s="16" t="str">
        <f>'申込書（リレー種目）'!AE28</f>
        <v/>
      </c>
      <c r="J123" s="16" t="str">
        <f>IF(ISBLANK('申込書（リレー種目）'!AF28),"",'申込書（リレー種目）'!AF28)</f>
        <v/>
      </c>
      <c r="N123" s="51" t="str">
        <f t="shared" si="8"/>
        <v/>
      </c>
      <c r="O123" s="51" t="str">
        <f t="shared" si="9"/>
        <v/>
      </c>
      <c r="P123" s="51"/>
      <c r="Q123" s="52" t="str">
        <f t="shared" si="10"/>
        <v/>
      </c>
      <c r="R123" s="52" t="str">
        <f t="shared" si="11"/>
        <v/>
      </c>
      <c r="S123" s="52"/>
    </row>
    <row r="124" spans="1:19" x14ac:dyDescent="0.2">
      <c r="A124" s="16">
        <v>23</v>
      </c>
      <c r="B124" s="16" t="str">
        <f>'申込書（リレー種目）'!S29</f>
        <v/>
      </c>
      <c r="C124" s="16" t="str">
        <f>'申込書（リレー種目）'!Y29</f>
        <v/>
      </c>
      <c r="D124" s="16" t="str">
        <f>'申込書（リレー種目）'!Z29</f>
        <v/>
      </c>
      <c r="E124" s="16" t="str">
        <f>'申込書（リレー種目）'!AA29</f>
        <v/>
      </c>
      <c r="F124" s="16" t="str">
        <f>'申込書（リレー種目）'!AB29</f>
        <v/>
      </c>
      <c r="G124" s="16" t="str">
        <f>'申込書（リレー種目）'!AC29</f>
        <v/>
      </c>
      <c r="H124" s="16" t="str">
        <f>'申込書（リレー種目）'!AD29</f>
        <v/>
      </c>
      <c r="I124" s="16" t="str">
        <f>'申込書（リレー種目）'!AE29</f>
        <v/>
      </c>
      <c r="J124" s="16" t="str">
        <f>IF(ISBLANK('申込書（リレー種目）'!AF29),"",'申込書（リレー種目）'!AF29)</f>
        <v/>
      </c>
      <c r="N124" s="51" t="str">
        <f t="shared" si="8"/>
        <v/>
      </c>
      <c r="O124" s="51" t="str">
        <f t="shared" si="9"/>
        <v/>
      </c>
      <c r="P124" s="51"/>
      <c r="Q124" s="52" t="str">
        <f t="shared" si="10"/>
        <v/>
      </c>
      <c r="R124" s="52" t="str">
        <f t="shared" si="11"/>
        <v/>
      </c>
      <c r="S124" s="52"/>
    </row>
    <row r="125" spans="1:19" x14ac:dyDescent="0.2">
      <c r="A125" s="16">
        <v>24</v>
      </c>
      <c r="B125" s="16" t="str">
        <f>'申込書（リレー種目）'!S30</f>
        <v/>
      </c>
      <c r="C125" s="16" t="str">
        <f>'申込書（リレー種目）'!Y30</f>
        <v/>
      </c>
      <c r="D125" s="16" t="str">
        <f>'申込書（リレー種目）'!Z30</f>
        <v/>
      </c>
      <c r="E125" s="16" t="str">
        <f>'申込書（リレー種目）'!AA30</f>
        <v/>
      </c>
      <c r="F125" s="16" t="str">
        <f>'申込書（リレー種目）'!AB30</f>
        <v/>
      </c>
      <c r="G125" s="16" t="str">
        <f>'申込書（リレー種目）'!AC30</f>
        <v/>
      </c>
      <c r="H125" s="16" t="str">
        <f>'申込書（リレー種目）'!AD30</f>
        <v/>
      </c>
      <c r="I125" s="16" t="str">
        <f>'申込書（リレー種目）'!AE30</f>
        <v/>
      </c>
      <c r="J125" s="16" t="str">
        <f>IF(ISBLANK('申込書（リレー種目）'!AF30),"",'申込書（リレー種目）'!AF30)</f>
        <v/>
      </c>
      <c r="N125" s="51" t="str">
        <f t="shared" si="8"/>
        <v/>
      </c>
      <c r="O125" s="51" t="str">
        <f t="shared" si="9"/>
        <v/>
      </c>
      <c r="P125" s="51"/>
      <c r="Q125" s="52" t="str">
        <f t="shared" si="10"/>
        <v/>
      </c>
      <c r="R125" s="52" t="str">
        <f t="shared" si="11"/>
        <v/>
      </c>
      <c r="S125" s="52"/>
    </row>
    <row r="126" spans="1:19" x14ac:dyDescent="0.2">
      <c r="A126" s="16">
        <v>25</v>
      </c>
      <c r="B126" s="16" t="str">
        <f>'申込書（リレー種目）'!S31</f>
        <v/>
      </c>
      <c r="C126" s="16" t="str">
        <f>'申込書（リレー種目）'!Y31</f>
        <v/>
      </c>
      <c r="D126" s="16" t="str">
        <f>'申込書（リレー種目）'!Z31</f>
        <v/>
      </c>
      <c r="E126" s="16" t="str">
        <f>'申込書（リレー種目）'!AA31</f>
        <v/>
      </c>
      <c r="F126" s="16" t="str">
        <f>'申込書（リレー種目）'!AB31</f>
        <v/>
      </c>
      <c r="G126" s="16" t="str">
        <f>'申込書（リレー種目）'!AC31</f>
        <v/>
      </c>
      <c r="H126" s="16" t="str">
        <f>'申込書（リレー種目）'!AD31</f>
        <v/>
      </c>
      <c r="I126" s="16" t="str">
        <f>'申込書（リレー種目）'!AE31</f>
        <v/>
      </c>
      <c r="J126" s="16" t="str">
        <f>IF(ISBLANK('申込書（リレー種目）'!AF31),"",'申込書（リレー種目）'!AF31)</f>
        <v/>
      </c>
      <c r="N126" s="51" t="str">
        <f t="shared" si="8"/>
        <v/>
      </c>
      <c r="O126" s="51" t="str">
        <f t="shared" si="9"/>
        <v/>
      </c>
      <c r="P126" s="51"/>
      <c r="Q126" s="52" t="str">
        <f t="shared" si="10"/>
        <v/>
      </c>
      <c r="R126" s="52" t="str">
        <f t="shared" si="11"/>
        <v/>
      </c>
      <c r="S126" s="52"/>
    </row>
    <row r="127" spans="1:19" x14ac:dyDescent="0.2">
      <c r="A127" s="16">
        <v>26</v>
      </c>
      <c r="B127" s="16" t="str">
        <f>'申込書（リレー種目）'!S32</f>
        <v/>
      </c>
      <c r="C127" s="16" t="str">
        <f>'申込書（リレー種目）'!Y32</f>
        <v/>
      </c>
      <c r="D127" s="16" t="str">
        <f>'申込書（リレー種目）'!Z32</f>
        <v/>
      </c>
      <c r="E127" s="16" t="str">
        <f>'申込書（リレー種目）'!AA32</f>
        <v/>
      </c>
      <c r="F127" s="16" t="str">
        <f>'申込書（リレー種目）'!AB32</f>
        <v/>
      </c>
      <c r="G127" s="16" t="str">
        <f>'申込書（リレー種目）'!AC32</f>
        <v/>
      </c>
      <c r="H127" s="16" t="str">
        <f>'申込書（リレー種目）'!AD32</f>
        <v/>
      </c>
      <c r="I127" s="16" t="str">
        <f>'申込書（リレー種目）'!AE32</f>
        <v/>
      </c>
      <c r="J127" s="16" t="str">
        <f>IF(ISBLANK('申込書（リレー種目）'!AF32),"",'申込書（リレー種目）'!AF32)</f>
        <v/>
      </c>
      <c r="N127" s="51" t="str">
        <f t="shared" si="8"/>
        <v/>
      </c>
      <c r="O127" s="51" t="str">
        <f t="shared" si="9"/>
        <v/>
      </c>
      <c r="P127" s="51"/>
      <c r="Q127" s="52" t="str">
        <f t="shared" si="10"/>
        <v/>
      </c>
      <c r="R127" s="52" t="str">
        <f t="shared" si="11"/>
        <v/>
      </c>
      <c r="S127" s="52"/>
    </row>
    <row r="128" spans="1:19" x14ac:dyDescent="0.2">
      <c r="A128" s="16">
        <v>27</v>
      </c>
      <c r="B128" s="16" t="str">
        <f>'申込書（リレー種目）'!S33</f>
        <v/>
      </c>
      <c r="C128" s="16" t="str">
        <f>'申込書（リレー種目）'!Y33</f>
        <v/>
      </c>
      <c r="D128" s="16" t="str">
        <f>'申込書（リレー種目）'!Z33</f>
        <v/>
      </c>
      <c r="E128" s="16" t="str">
        <f>'申込書（リレー種目）'!AA33</f>
        <v/>
      </c>
      <c r="F128" s="16" t="str">
        <f>'申込書（リレー種目）'!AB33</f>
        <v/>
      </c>
      <c r="G128" s="16" t="str">
        <f>'申込書（リレー種目）'!AC33</f>
        <v/>
      </c>
      <c r="H128" s="16" t="str">
        <f>'申込書（リレー種目）'!AD33</f>
        <v/>
      </c>
      <c r="I128" s="16" t="str">
        <f>'申込書（リレー種目）'!AE33</f>
        <v/>
      </c>
      <c r="J128" s="16" t="str">
        <f>IF(ISBLANK('申込書（リレー種目）'!AF33),"",'申込書（リレー種目）'!AF33)</f>
        <v/>
      </c>
      <c r="N128" s="51" t="str">
        <f t="shared" si="8"/>
        <v/>
      </c>
      <c r="O128" s="51" t="str">
        <f t="shared" si="9"/>
        <v/>
      </c>
      <c r="P128" s="51"/>
      <c r="Q128" s="52" t="str">
        <f t="shared" si="10"/>
        <v/>
      </c>
      <c r="R128" s="52" t="str">
        <f t="shared" si="11"/>
        <v/>
      </c>
      <c r="S128" s="52"/>
    </row>
    <row r="129" spans="1:19" x14ac:dyDescent="0.2">
      <c r="A129" s="16">
        <v>28</v>
      </c>
      <c r="B129" s="16" t="str">
        <f>'申込書（リレー種目）'!S34</f>
        <v/>
      </c>
      <c r="C129" s="16" t="str">
        <f>'申込書（リレー種目）'!Y34</f>
        <v/>
      </c>
      <c r="D129" s="16" t="str">
        <f>'申込書（リレー種目）'!Z34</f>
        <v/>
      </c>
      <c r="E129" s="16" t="str">
        <f>'申込書（リレー種目）'!AA34</f>
        <v/>
      </c>
      <c r="F129" s="16" t="str">
        <f>'申込書（リレー種目）'!AB34</f>
        <v/>
      </c>
      <c r="G129" s="16" t="str">
        <f>'申込書（リレー種目）'!AC34</f>
        <v/>
      </c>
      <c r="H129" s="16" t="str">
        <f>'申込書（リレー種目）'!AD34</f>
        <v/>
      </c>
      <c r="I129" s="16" t="str">
        <f>'申込書（リレー種目）'!AE34</f>
        <v/>
      </c>
      <c r="J129" s="16" t="str">
        <f>IF(ISBLANK('申込書（リレー種目）'!AF34),"",'申込書（リレー種目）'!AF34)</f>
        <v/>
      </c>
      <c r="N129" s="51" t="str">
        <f t="shared" si="8"/>
        <v/>
      </c>
      <c r="O129" s="51" t="str">
        <f t="shared" si="9"/>
        <v/>
      </c>
      <c r="P129" s="51"/>
      <c r="Q129" s="52" t="str">
        <f t="shared" si="10"/>
        <v/>
      </c>
      <c r="R129" s="52" t="str">
        <f t="shared" si="11"/>
        <v/>
      </c>
      <c r="S129" s="52"/>
    </row>
    <row r="130" spans="1:19" x14ac:dyDescent="0.2">
      <c r="A130" s="16">
        <v>29</v>
      </c>
      <c r="B130" s="16" t="str">
        <f>'申込書（リレー種目）'!S35</f>
        <v/>
      </c>
      <c r="C130" s="16" t="str">
        <f>'申込書（リレー種目）'!Y35</f>
        <v/>
      </c>
      <c r="D130" s="16" t="str">
        <f>'申込書（リレー種目）'!Z35</f>
        <v/>
      </c>
      <c r="E130" s="16" t="str">
        <f>'申込書（リレー種目）'!AA35</f>
        <v/>
      </c>
      <c r="F130" s="16" t="str">
        <f>'申込書（リレー種目）'!AB35</f>
        <v/>
      </c>
      <c r="G130" s="16" t="str">
        <f>'申込書（リレー種目）'!AC35</f>
        <v/>
      </c>
      <c r="H130" s="16" t="str">
        <f>'申込書（リレー種目）'!AD35</f>
        <v/>
      </c>
      <c r="I130" s="16" t="str">
        <f>'申込書（リレー種目）'!AE35</f>
        <v/>
      </c>
      <c r="J130" s="16" t="str">
        <f>IF(ISBLANK('申込書（リレー種目）'!AF35),"",'申込書（リレー種目）'!AF35)</f>
        <v/>
      </c>
      <c r="N130" s="51" t="str">
        <f t="shared" si="8"/>
        <v/>
      </c>
      <c r="O130" s="51" t="str">
        <f t="shared" si="9"/>
        <v/>
      </c>
      <c r="P130" s="51"/>
      <c r="Q130" s="52" t="str">
        <f t="shared" si="10"/>
        <v/>
      </c>
      <c r="R130" s="52" t="str">
        <f t="shared" si="11"/>
        <v/>
      </c>
      <c r="S130" s="52"/>
    </row>
    <row r="131" spans="1:19" x14ac:dyDescent="0.2">
      <c r="A131" s="16">
        <v>30</v>
      </c>
      <c r="B131" s="16" t="str">
        <f>'申込書（リレー種目）'!S36</f>
        <v/>
      </c>
      <c r="C131" s="16" t="str">
        <f>'申込書（リレー種目）'!Y36</f>
        <v/>
      </c>
      <c r="D131" s="16" t="str">
        <f>'申込書（リレー種目）'!Z36</f>
        <v/>
      </c>
      <c r="E131" s="16" t="str">
        <f>'申込書（リレー種目）'!AA36</f>
        <v/>
      </c>
      <c r="F131" s="16" t="str">
        <f>'申込書（リレー種目）'!AB36</f>
        <v/>
      </c>
      <c r="G131" s="16" t="str">
        <f>'申込書（リレー種目）'!AC36</f>
        <v/>
      </c>
      <c r="H131" s="16" t="str">
        <f>'申込書（リレー種目）'!AD36</f>
        <v/>
      </c>
      <c r="I131" s="16" t="str">
        <f>'申込書（リレー種目）'!AE36</f>
        <v/>
      </c>
      <c r="J131" s="16" t="str">
        <f>IF(ISBLANK('申込書（リレー種目）'!AF36),"",'申込書（リレー種目）'!AF36)</f>
        <v/>
      </c>
      <c r="N131" s="51" t="str">
        <f t="shared" si="8"/>
        <v/>
      </c>
      <c r="O131" s="51" t="str">
        <f t="shared" si="9"/>
        <v/>
      </c>
      <c r="P131" s="51"/>
      <c r="Q131" s="52" t="str">
        <f t="shared" si="10"/>
        <v/>
      </c>
      <c r="R131" s="52" t="str">
        <f t="shared" si="11"/>
        <v/>
      </c>
      <c r="S131" s="52"/>
    </row>
    <row r="132" spans="1:19" x14ac:dyDescent="0.2">
      <c r="A132" s="16">
        <v>31</v>
      </c>
      <c r="B132" s="16" t="str">
        <f>'申込書（リレー種目）'!S37</f>
        <v/>
      </c>
      <c r="C132" s="16" t="str">
        <f>'申込書（リレー種目）'!Y37</f>
        <v/>
      </c>
      <c r="D132" s="16" t="str">
        <f>'申込書（リレー種目）'!Z37</f>
        <v/>
      </c>
      <c r="E132" s="16" t="str">
        <f>'申込書（リレー種目）'!AA37</f>
        <v/>
      </c>
      <c r="F132" s="16" t="str">
        <f>'申込書（リレー種目）'!AB37</f>
        <v/>
      </c>
      <c r="G132" s="16" t="str">
        <f>'申込書（リレー種目）'!AC37</f>
        <v/>
      </c>
      <c r="H132" s="16" t="str">
        <f>'申込書（リレー種目）'!AD37</f>
        <v/>
      </c>
      <c r="I132" s="16" t="str">
        <f>'申込書（リレー種目）'!AE37</f>
        <v/>
      </c>
      <c r="J132" s="16" t="str">
        <f>IF(ISBLANK('申込書（リレー種目）'!AF37),"",'申込書（リレー種目）'!AF37)</f>
        <v/>
      </c>
      <c r="N132" s="51" t="str">
        <f t="shared" si="8"/>
        <v/>
      </c>
      <c r="O132" s="51" t="str">
        <f t="shared" si="9"/>
        <v/>
      </c>
      <c r="P132" s="51"/>
      <c r="Q132" s="52" t="str">
        <f t="shared" si="10"/>
        <v/>
      </c>
      <c r="R132" s="52" t="str">
        <f t="shared" si="11"/>
        <v/>
      </c>
      <c r="S132" s="52"/>
    </row>
    <row r="133" spans="1:19" x14ac:dyDescent="0.2">
      <c r="A133" s="16">
        <v>32</v>
      </c>
      <c r="B133" s="16" t="str">
        <f>'申込書（リレー種目）'!S38</f>
        <v/>
      </c>
      <c r="C133" s="16" t="str">
        <f>'申込書（リレー種目）'!Y38</f>
        <v/>
      </c>
      <c r="D133" s="16" t="str">
        <f>'申込書（リレー種目）'!Z38</f>
        <v/>
      </c>
      <c r="E133" s="16" t="str">
        <f>'申込書（リレー種目）'!AA38</f>
        <v/>
      </c>
      <c r="F133" s="16" t="str">
        <f>'申込書（リレー種目）'!AB38</f>
        <v/>
      </c>
      <c r="G133" s="16" t="str">
        <f>'申込書（リレー種目）'!AC38</f>
        <v/>
      </c>
      <c r="H133" s="16" t="str">
        <f>'申込書（リレー種目）'!AD38</f>
        <v/>
      </c>
      <c r="I133" s="16" t="str">
        <f>'申込書（リレー種目）'!AE38</f>
        <v/>
      </c>
      <c r="J133" s="16" t="str">
        <f>IF(ISBLANK('申込書（リレー種目）'!AF38),"",'申込書（リレー種目）'!AF38)</f>
        <v/>
      </c>
      <c r="N133" s="51" t="str">
        <f t="shared" si="8"/>
        <v/>
      </c>
      <c r="O133" s="51" t="str">
        <f t="shared" si="9"/>
        <v/>
      </c>
      <c r="P133" s="51"/>
      <c r="Q133" s="52" t="str">
        <f t="shared" si="10"/>
        <v/>
      </c>
      <c r="R133" s="52" t="str">
        <f t="shared" si="11"/>
        <v/>
      </c>
      <c r="S133" s="52"/>
    </row>
    <row r="134" spans="1:19" x14ac:dyDescent="0.2">
      <c r="A134" s="16">
        <v>33</v>
      </c>
      <c r="B134" s="16" t="str">
        <f>'申込書（リレー種目）'!S39</f>
        <v/>
      </c>
      <c r="C134" s="16" t="str">
        <f>'申込書（リレー種目）'!Y39</f>
        <v/>
      </c>
      <c r="D134" s="16" t="str">
        <f>'申込書（リレー種目）'!Z39</f>
        <v/>
      </c>
      <c r="E134" s="16" t="str">
        <f>'申込書（リレー種目）'!AA39</f>
        <v/>
      </c>
      <c r="F134" s="16" t="str">
        <f>'申込書（リレー種目）'!AB39</f>
        <v/>
      </c>
      <c r="G134" s="16" t="str">
        <f>'申込書（リレー種目）'!AC39</f>
        <v/>
      </c>
      <c r="H134" s="16" t="str">
        <f>'申込書（リレー種目）'!AD39</f>
        <v/>
      </c>
      <c r="I134" s="16" t="str">
        <f>'申込書（リレー種目）'!AE39</f>
        <v/>
      </c>
      <c r="J134" s="16" t="str">
        <f>IF(ISBLANK('申込書（リレー種目）'!AF39),"",'申込書（リレー種目）'!AF39)</f>
        <v/>
      </c>
      <c r="N134" s="51" t="str">
        <f t="shared" si="8"/>
        <v/>
      </c>
      <c r="O134" s="51" t="str">
        <f t="shared" si="9"/>
        <v/>
      </c>
      <c r="P134" s="51"/>
      <c r="Q134" s="52" t="str">
        <f t="shared" si="10"/>
        <v/>
      </c>
      <c r="R134" s="52" t="str">
        <f t="shared" si="11"/>
        <v/>
      </c>
      <c r="S134" s="52"/>
    </row>
    <row r="135" spans="1:19" x14ac:dyDescent="0.2">
      <c r="A135" s="16">
        <v>34</v>
      </c>
      <c r="B135" s="16" t="str">
        <f>'申込書（リレー種目）'!S40</f>
        <v/>
      </c>
      <c r="C135" s="16" t="str">
        <f>'申込書（リレー種目）'!Y40</f>
        <v/>
      </c>
      <c r="D135" s="16" t="str">
        <f>'申込書（リレー種目）'!Z40</f>
        <v/>
      </c>
      <c r="E135" s="16" t="str">
        <f>'申込書（リレー種目）'!AA40</f>
        <v/>
      </c>
      <c r="F135" s="16" t="str">
        <f>'申込書（リレー種目）'!AB40</f>
        <v/>
      </c>
      <c r="G135" s="16" t="str">
        <f>'申込書（リレー種目）'!AC40</f>
        <v/>
      </c>
      <c r="H135" s="16" t="str">
        <f>'申込書（リレー種目）'!AD40</f>
        <v/>
      </c>
      <c r="I135" s="16" t="str">
        <f>'申込書（リレー種目）'!AE40</f>
        <v/>
      </c>
      <c r="J135" s="16" t="str">
        <f>IF(ISBLANK('申込書（リレー種目）'!AF40),"",'申込書（リレー種目）'!AF40)</f>
        <v/>
      </c>
      <c r="N135" s="51" t="str">
        <f t="shared" si="8"/>
        <v/>
      </c>
      <c r="O135" s="51" t="str">
        <f t="shared" si="9"/>
        <v/>
      </c>
      <c r="P135" s="51"/>
      <c r="Q135" s="52" t="str">
        <f t="shared" si="10"/>
        <v/>
      </c>
      <c r="R135" s="52" t="str">
        <f t="shared" si="11"/>
        <v/>
      </c>
      <c r="S135" s="52"/>
    </row>
    <row r="136" spans="1:19" x14ac:dyDescent="0.2">
      <c r="A136" s="16">
        <v>35</v>
      </c>
      <c r="B136" s="16" t="str">
        <f>'申込書（リレー種目）'!S41</f>
        <v/>
      </c>
      <c r="C136" s="16" t="str">
        <f>'申込書（リレー種目）'!Y41</f>
        <v/>
      </c>
      <c r="D136" s="16" t="str">
        <f>'申込書（リレー種目）'!Z41</f>
        <v/>
      </c>
      <c r="E136" s="16" t="str">
        <f>'申込書（リレー種目）'!AA41</f>
        <v/>
      </c>
      <c r="F136" s="16" t="str">
        <f>'申込書（リレー種目）'!AB41</f>
        <v/>
      </c>
      <c r="G136" s="16" t="str">
        <f>'申込書（リレー種目）'!AC41</f>
        <v/>
      </c>
      <c r="H136" s="16" t="str">
        <f>'申込書（リレー種目）'!AD41</f>
        <v/>
      </c>
      <c r="I136" s="16" t="str">
        <f>'申込書（リレー種目）'!AE41</f>
        <v/>
      </c>
      <c r="J136" s="16" t="str">
        <f>IF(ISBLANK('申込書（リレー種目）'!AF41),"",'申込書（リレー種目）'!AF41)</f>
        <v/>
      </c>
      <c r="N136" s="51" t="str">
        <f t="shared" si="8"/>
        <v/>
      </c>
      <c r="O136" s="51" t="str">
        <f t="shared" si="9"/>
        <v/>
      </c>
      <c r="P136" s="51"/>
      <c r="Q136" s="52" t="str">
        <f t="shared" si="10"/>
        <v/>
      </c>
      <c r="R136" s="52" t="str">
        <f t="shared" si="11"/>
        <v/>
      </c>
      <c r="S136" s="52"/>
    </row>
    <row r="137" spans="1:19" x14ac:dyDescent="0.2">
      <c r="A137" s="16">
        <v>36</v>
      </c>
      <c r="B137" s="16" t="str">
        <f>'申込書（リレー種目）'!S42</f>
        <v/>
      </c>
      <c r="C137" s="16" t="str">
        <f>'申込書（リレー種目）'!Y42</f>
        <v/>
      </c>
      <c r="D137" s="16" t="str">
        <f>'申込書（リレー種目）'!Z42</f>
        <v/>
      </c>
      <c r="E137" s="16" t="str">
        <f>'申込書（リレー種目）'!AA42</f>
        <v/>
      </c>
      <c r="F137" s="16" t="str">
        <f>'申込書（リレー種目）'!AB42</f>
        <v/>
      </c>
      <c r="G137" s="16" t="str">
        <f>'申込書（リレー種目）'!AC42</f>
        <v/>
      </c>
      <c r="H137" s="16" t="str">
        <f>'申込書（リレー種目）'!AD42</f>
        <v/>
      </c>
      <c r="I137" s="16" t="str">
        <f>'申込書（リレー種目）'!AE42</f>
        <v/>
      </c>
      <c r="J137" s="16" t="str">
        <f>IF(ISBLANK('申込書（リレー種目）'!AF42),"",'申込書（リレー種目）'!AF42)</f>
        <v/>
      </c>
      <c r="N137" s="51" t="str">
        <f>IF(B137="","",IF(B137&lt;200000000,B137,""))</f>
        <v/>
      </c>
      <c r="O137" s="51" t="str">
        <f>IF(N137="","",1/COUNTIF($N$2:$N$137,N137))</f>
        <v/>
      </c>
      <c r="P137" s="51"/>
      <c r="Q137" s="52" t="str">
        <f t="shared" si="10"/>
        <v/>
      </c>
      <c r="R137" s="52" t="str">
        <f t="shared" si="11"/>
        <v/>
      </c>
      <c r="S137" s="52"/>
    </row>
  </sheetData>
  <phoneticPr fontId="28"/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M7"/>
  <sheetViews>
    <sheetView workbookViewId="0">
      <selection activeCell="H8" sqref="H8"/>
    </sheetView>
  </sheetViews>
  <sheetFormatPr defaultColWidth="9" defaultRowHeight="13.2" x14ac:dyDescent="0.2"/>
  <cols>
    <col min="1" max="1" width="3.6640625" style="16" customWidth="1"/>
    <col min="2" max="2" width="20.44140625" style="16" bestFit="1" customWidth="1"/>
    <col min="3" max="3" width="9.44140625" style="16" bestFit="1" customWidth="1"/>
    <col min="4" max="4" width="10.44140625" style="16" bestFit="1" customWidth="1"/>
    <col min="5" max="5" width="9.88671875" style="16" customWidth="1"/>
    <col min="6" max="6" width="18.109375" style="16" customWidth="1"/>
    <col min="7" max="7" width="7.21875" style="16" customWidth="1"/>
    <col min="8" max="13" width="11.109375" style="16" customWidth="1"/>
    <col min="14" max="16384" width="9" style="16"/>
  </cols>
  <sheetData>
    <row r="1" spans="1:13" s="150" customFormat="1" x14ac:dyDescent="0.2">
      <c r="A1" s="148"/>
      <c r="B1" s="148" t="s">
        <v>128</v>
      </c>
      <c r="C1" s="149" t="s">
        <v>142</v>
      </c>
      <c r="D1" s="149" t="s">
        <v>129</v>
      </c>
      <c r="E1" s="150" t="s">
        <v>1236</v>
      </c>
      <c r="F1" s="150" t="s">
        <v>26</v>
      </c>
      <c r="G1" s="150" t="s">
        <v>1237</v>
      </c>
      <c r="H1" s="150" t="s">
        <v>20</v>
      </c>
      <c r="I1" s="150" t="s">
        <v>1238</v>
      </c>
      <c r="J1" s="150" t="s">
        <v>1239</v>
      </c>
      <c r="K1" s="150" t="s">
        <v>1240</v>
      </c>
      <c r="L1" s="150" t="s">
        <v>1241</v>
      </c>
      <c r="M1" s="150" t="s">
        <v>1242</v>
      </c>
    </row>
    <row r="2" spans="1:13" s="150" customFormat="1" x14ac:dyDescent="0.2">
      <c r="A2" s="148">
        <v>1</v>
      </c>
      <c r="B2" s="148" t="str">
        <f>'申込書（リレー種目）'!T7</f>
        <v/>
      </c>
      <c r="C2" s="148" t="str">
        <f>'申込書（リレー種目）'!U7</f>
        <v/>
      </c>
      <c r="D2" s="148" t="str">
        <f>'申込書（リレー種目）'!V7</f>
        <v/>
      </c>
      <c r="E2" s="150">
        <f>'申込書（リレー種目）'!$AD$4</f>
        <v>0</v>
      </c>
      <c r="F2" s="150" t="str">
        <f>CONCATENATE('申込書（リレー種目）'!$AB$4,'申込書（リレー種目）'!D7)</f>
        <v>0</v>
      </c>
      <c r="G2" s="150" t="str">
        <f>'申込書（リレー種目）'!X7</f>
        <v/>
      </c>
      <c r="H2" s="150" t="str">
        <f>'申込書（リレー種目）'!S7</f>
        <v/>
      </c>
      <c r="I2" s="150" t="str">
        <f>'申込書（リレー種目）'!S8</f>
        <v/>
      </c>
      <c r="J2" s="150" t="str">
        <f>'申込書（リレー種目）'!S9</f>
        <v/>
      </c>
      <c r="K2" s="150" t="str">
        <f>'申込書（リレー種目）'!S10</f>
        <v/>
      </c>
      <c r="L2" s="150" t="str">
        <f>'申込書（リレー種目）'!S11</f>
        <v/>
      </c>
      <c r="M2" s="150" t="str">
        <f>'申込書（リレー種目）'!S12</f>
        <v/>
      </c>
    </row>
    <row r="3" spans="1:13" x14ac:dyDescent="0.2">
      <c r="A3" s="151">
        <v>2</v>
      </c>
      <c r="B3" s="151" t="str">
        <f>'申込書（リレー種目）'!T13</f>
        <v/>
      </c>
      <c r="C3" s="151" t="str">
        <f>'申込書（リレー種目）'!U13</f>
        <v/>
      </c>
      <c r="D3" s="151" t="str">
        <f>'申込書（リレー種目）'!V13</f>
        <v/>
      </c>
      <c r="E3" s="150">
        <f>'申込書（リレー種目）'!$AD$4</f>
        <v>0</v>
      </c>
      <c r="F3" s="150" t="str">
        <f>CONCATENATE('申込書（リレー種目）'!$AB$4,'申込書（リレー種目）'!D13)</f>
        <v>0</v>
      </c>
      <c r="G3" s="16" t="str">
        <f>'申込書（リレー種目）'!X13</f>
        <v/>
      </c>
      <c r="H3" s="16" t="str">
        <f>'申込書（リレー種目）'!S13</f>
        <v/>
      </c>
      <c r="I3" s="16" t="str">
        <f>'申込書（リレー種目）'!S14</f>
        <v/>
      </c>
      <c r="J3" s="16" t="str">
        <f>'申込書（リレー種目）'!S15</f>
        <v/>
      </c>
      <c r="K3" s="16" t="str">
        <f>'申込書（リレー種目）'!S16</f>
        <v/>
      </c>
      <c r="L3" s="16" t="str">
        <f>'申込書（リレー種目）'!S17</f>
        <v/>
      </c>
      <c r="M3" s="16" t="str">
        <f>'申込書（リレー種目）'!S18</f>
        <v/>
      </c>
    </row>
    <row r="4" spans="1:13" x14ac:dyDescent="0.2">
      <c r="A4" s="148">
        <v>3</v>
      </c>
      <c r="B4" s="148" t="str">
        <f>'申込書（リレー種目）'!T19</f>
        <v/>
      </c>
      <c r="C4" s="148" t="str">
        <f>'申込書（リレー種目）'!U19</f>
        <v/>
      </c>
      <c r="D4" s="148" t="str">
        <f>'申込書（リレー種目）'!V19</f>
        <v/>
      </c>
      <c r="E4" s="150">
        <f>'申込書（リレー種目）'!$AD$4</f>
        <v>0</v>
      </c>
      <c r="F4" s="150" t="str">
        <f>CONCATENATE('申込書（リレー種目）'!$AB$4,'申込書（リレー種目）'!D19)</f>
        <v>0</v>
      </c>
      <c r="G4" s="150" t="str">
        <f>'申込書（リレー種目）'!X19</f>
        <v/>
      </c>
      <c r="H4" s="150" t="str">
        <f>'申込書（リレー種目）'!S19</f>
        <v/>
      </c>
      <c r="I4" s="150" t="str">
        <f>'申込書（リレー種目）'!S20</f>
        <v/>
      </c>
      <c r="J4" s="150" t="str">
        <f>'申込書（リレー種目）'!S21</f>
        <v/>
      </c>
      <c r="K4" s="150" t="str">
        <f>'申込書（リレー種目）'!S22</f>
        <v/>
      </c>
      <c r="L4" s="150" t="str">
        <f>'申込書（リレー種目）'!S23</f>
        <v/>
      </c>
      <c r="M4" s="150" t="str">
        <f>'申込書（リレー種目）'!S24</f>
        <v/>
      </c>
    </row>
    <row r="5" spans="1:13" x14ac:dyDescent="0.2">
      <c r="A5" s="151">
        <v>4</v>
      </c>
      <c r="B5" s="151" t="str">
        <f>'申込書（リレー種目）'!T25</f>
        <v/>
      </c>
      <c r="C5" s="151" t="str">
        <f>'申込書（リレー種目）'!U25</f>
        <v/>
      </c>
      <c r="D5" s="151" t="str">
        <f>'申込書（リレー種目）'!V25</f>
        <v/>
      </c>
      <c r="E5" s="150">
        <f>'申込書（リレー種目）'!$AD$4</f>
        <v>0</v>
      </c>
      <c r="F5" s="150" t="str">
        <f>CONCATENATE('申込書（リレー種目）'!$AB$4,'申込書（リレー種目）'!D25)</f>
        <v>0</v>
      </c>
      <c r="G5" s="16" t="str">
        <f>'申込書（リレー種目）'!X25</f>
        <v/>
      </c>
      <c r="H5" s="16" t="str">
        <f>'申込書（リレー種目）'!S25</f>
        <v/>
      </c>
      <c r="I5" s="16" t="str">
        <f>'申込書（リレー種目）'!S26</f>
        <v/>
      </c>
      <c r="J5" s="16" t="str">
        <f>'申込書（リレー種目）'!S27</f>
        <v/>
      </c>
      <c r="K5" s="16" t="str">
        <f>'申込書（リレー種目）'!S28</f>
        <v/>
      </c>
      <c r="L5" s="16" t="str">
        <f>'申込書（リレー種目）'!S29</f>
        <v/>
      </c>
      <c r="M5" s="16" t="str">
        <f>'申込書（リレー種目）'!S30</f>
        <v/>
      </c>
    </row>
    <row r="6" spans="1:13" x14ac:dyDescent="0.2">
      <c r="A6" s="148">
        <v>5</v>
      </c>
      <c r="B6" s="148" t="str">
        <f>'申込書（リレー種目）'!T31</f>
        <v/>
      </c>
      <c r="C6" s="148" t="str">
        <f>'申込書（リレー種目）'!U31</f>
        <v/>
      </c>
      <c r="D6" s="148" t="str">
        <f>'申込書（リレー種目）'!V31</f>
        <v/>
      </c>
      <c r="E6" s="150">
        <f>'申込書（リレー種目）'!$AD$4</f>
        <v>0</v>
      </c>
      <c r="F6" s="150" t="str">
        <f>CONCATENATE('申込書（リレー種目）'!$AB$4,'申込書（リレー種目）'!D31)</f>
        <v>0</v>
      </c>
      <c r="G6" s="150" t="str">
        <f>'申込書（リレー種目）'!X31</f>
        <v/>
      </c>
      <c r="H6" s="150" t="str">
        <f>'申込書（リレー種目）'!S31</f>
        <v/>
      </c>
      <c r="I6" s="150" t="str">
        <f>'申込書（リレー種目）'!S32</f>
        <v/>
      </c>
      <c r="J6" s="150" t="str">
        <f>'申込書（リレー種目）'!S33</f>
        <v/>
      </c>
      <c r="K6" s="150" t="str">
        <f>'申込書（リレー種目）'!S34</f>
        <v/>
      </c>
      <c r="L6" s="150" t="str">
        <f>'申込書（リレー種目）'!S35</f>
        <v/>
      </c>
      <c r="M6" s="150" t="str">
        <f>'申込書（リレー種目）'!S36</f>
        <v/>
      </c>
    </row>
    <row r="7" spans="1:13" x14ac:dyDescent="0.2">
      <c r="A7" s="151">
        <v>6</v>
      </c>
      <c r="B7" s="151" t="str">
        <f>'申込書（リレー種目）'!T37</f>
        <v/>
      </c>
      <c r="C7" s="151" t="str">
        <f>'申込書（リレー種目）'!U37</f>
        <v/>
      </c>
      <c r="D7" s="151" t="str">
        <f>'申込書（リレー種目）'!V37</f>
        <v/>
      </c>
      <c r="E7" s="150">
        <f>'申込書（リレー種目）'!$AD$4</f>
        <v>0</v>
      </c>
      <c r="F7" s="150" t="str">
        <f>CONCATENATE('申込書（リレー種目）'!$AB$4,'申込書（リレー種目）'!D37)</f>
        <v>0</v>
      </c>
      <c r="G7" s="16" t="str">
        <f>'申込書（リレー種目）'!X37</f>
        <v/>
      </c>
      <c r="H7" s="16" t="str">
        <f>'申込書（リレー種目）'!S37</f>
        <v/>
      </c>
      <c r="I7" s="16" t="str">
        <f>'申込書（リレー種目）'!S38</f>
        <v/>
      </c>
      <c r="J7" s="16" t="str">
        <f>'申込書（リレー種目）'!S39</f>
        <v/>
      </c>
      <c r="K7" s="16" t="str">
        <f>'申込書（リレー種目）'!S40</f>
        <v/>
      </c>
      <c r="L7" s="16" t="str">
        <f>'申込書（リレー種目）'!S41</f>
        <v/>
      </c>
      <c r="M7" s="16" t="str">
        <f>'申込書（リレー種目）'!S42</f>
        <v/>
      </c>
    </row>
  </sheetData>
  <phoneticPr fontId="28"/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1"/>
  </sheetPr>
  <dimension ref="A1:S266"/>
  <sheetViews>
    <sheetView workbookViewId="0">
      <selection activeCell="J95" sqref="J95"/>
    </sheetView>
  </sheetViews>
  <sheetFormatPr defaultColWidth="9" defaultRowHeight="13.2" x14ac:dyDescent="0.2"/>
  <cols>
    <col min="1" max="1" width="20.44140625" style="206" bestFit="1" customWidth="1"/>
    <col min="2" max="2" width="6.77734375" style="206" bestFit="1" customWidth="1"/>
    <col min="3" max="3" width="5" style="206" bestFit="1" customWidth="1"/>
    <col min="4" max="4" width="1.21875" style="16" customWidth="1"/>
    <col min="5" max="5" width="9" style="16"/>
    <col min="6" max="6" width="1.21875" style="16" customWidth="1"/>
    <col min="7" max="7" width="5" style="24" bestFit="1" customWidth="1"/>
    <col min="8" max="8" width="1.21875" style="24" customWidth="1"/>
    <col min="9" max="9" width="9" style="16"/>
    <col min="10" max="10" width="9.33203125" style="16" bestFit="1" customWidth="1"/>
    <col min="11" max="11" width="1.21875" style="16" customWidth="1"/>
    <col min="12" max="12" width="9.44140625" style="16" bestFit="1" customWidth="1"/>
    <col min="13" max="13" width="3.44140625" style="16" bestFit="1" customWidth="1"/>
    <col min="14" max="14" width="1.21875" style="16" customWidth="1"/>
    <col min="15" max="15" width="32.6640625" style="16" bestFit="1" customWidth="1"/>
    <col min="16" max="16" width="32.77734375" style="16" bestFit="1" customWidth="1"/>
    <col min="17" max="17" width="1.21875" style="16" customWidth="1"/>
    <col min="18" max="18" width="19.33203125" style="16" bestFit="1" customWidth="1"/>
    <col min="19" max="16384" width="9" style="16"/>
  </cols>
  <sheetData>
    <row r="1" spans="1:19" x14ac:dyDescent="0.2">
      <c r="A1" s="197" t="s">
        <v>1232</v>
      </c>
      <c r="B1" s="198"/>
      <c r="C1" s="199"/>
      <c r="E1" s="133" t="s">
        <v>1229</v>
      </c>
      <c r="G1" s="145" t="s">
        <v>3</v>
      </c>
      <c r="H1" s="125"/>
      <c r="I1" s="146" t="s">
        <v>112</v>
      </c>
      <c r="J1" s="147"/>
      <c r="K1" s="45"/>
      <c r="L1" s="129" t="s">
        <v>1234</v>
      </c>
      <c r="M1" s="130"/>
      <c r="O1" s="133" t="s">
        <v>1227</v>
      </c>
      <c r="P1" s="133" t="s">
        <v>1228</v>
      </c>
      <c r="R1" s="133" t="s">
        <v>1233</v>
      </c>
      <c r="S1" s="25" t="s">
        <v>1213</v>
      </c>
    </row>
    <row r="2" spans="1:19" x14ac:dyDescent="0.2">
      <c r="A2" s="200">
        <f>基礎データ【必ず入力してください】!$C$28</f>
        <v>0</v>
      </c>
      <c r="B2" s="201"/>
      <c r="C2" s="202"/>
      <c r="E2" s="132" t="s">
        <v>1230</v>
      </c>
      <c r="G2" s="141">
        <v>1</v>
      </c>
      <c r="H2" s="125"/>
      <c r="I2" s="142" t="s">
        <v>113</v>
      </c>
      <c r="J2" s="143">
        <v>100000000</v>
      </c>
      <c r="K2" s="45"/>
      <c r="L2" s="142" t="s">
        <v>143</v>
      </c>
      <c r="M2" s="144" t="s">
        <v>147</v>
      </c>
      <c r="O2" s="182" t="s">
        <v>1273</v>
      </c>
      <c r="P2" s="182" t="s">
        <v>1184</v>
      </c>
      <c r="Q2" s="4"/>
      <c r="R2" s="185" t="s">
        <v>1373</v>
      </c>
      <c r="S2" s="186" t="s">
        <v>1221</v>
      </c>
    </row>
    <row r="3" spans="1:19" x14ac:dyDescent="0.2">
      <c r="A3" s="187" t="s">
        <v>30</v>
      </c>
      <c r="B3" s="188" t="s">
        <v>29</v>
      </c>
      <c r="C3" s="189" t="s">
        <v>111</v>
      </c>
      <c r="D3" s="4"/>
      <c r="E3" s="131" t="s">
        <v>1231</v>
      </c>
      <c r="G3" s="134">
        <v>2</v>
      </c>
      <c r="H3" s="125"/>
      <c r="I3" s="128" t="s">
        <v>114</v>
      </c>
      <c r="J3" s="136">
        <v>110000000</v>
      </c>
      <c r="K3" s="45"/>
      <c r="L3" s="128" t="s">
        <v>148</v>
      </c>
      <c r="M3" s="139" t="s">
        <v>134</v>
      </c>
      <c r="O3" s="183" t="s">
        <v>1276</v>
      </c>
      <c r="P3" s="183" t="s">
        <v>1186</v>
      </c>
      <c r="Q3" s="4"/>
      <c r="S3" s="183" t="s">
        <v>1376</v>
      </c>
    </row>
    <row r="4" spans="1:19" x14ac:dyDescent="0.2">
      <c r="A4" s="187" t="s">
        <v>46</v>
      </c>
      <c r="B4" s="188" t="s">
        <v>45</v>
      </c>
      <c r="C4" s="189" t="s">
        <v>111</v>
      </c>
      <c r="D4" s="4"/>
      <c r="G4" s="134">
        <v>3</v>
      </c>
      <c r="H4" s="125"/>
      <c r="I4" s="128" t="s">
        <v>115</v>
      </c>
      <c r="J4" s="136">
        <v>120000000</v>
      </c>
      <c r="K4" s="45"/>
      <c r="L4" s="128" t="s">
        <v>149</v>
      </c>
      <c r="M4" s="139" t="s">
        <v>135</v>
      </c>
      <c r="O4" s="183" t="s">
        <v>1278</v>
      </c>
      <c r="P4" s="183" t="s">
        <v>1308</v>
      </c>
      <c r="Q4" s="4"/>
      <c r="S4" s="183" t="s">
        <v>1377</v>
      </c>
    </row>
    <row r="5" spans="1:19" x14ac:dyDescent="0.2">
      <c r="A5" s="187" t="s">
        <v>28</v>
      </c>
      <c r="B5" s="188" t="s">
        <v>339</v>
      </c>
      <c r="C5" s="189" t="s">
        <v>111</v>
      </c>
      <c r="D5" s="4"/>
      <c r="G5" s="134">
        <v>4</v>
      </c>
      <c r="H5" s="125"/>
      <c r="I5" s="128" t="s">
        <v>116</v>
      </c>
      <c r="J5" s="136">
        <v>130000000</v>
      </c>
      <c r="K5" s="45"/>
      <c r="L5" s="128" t="s">
        <v>150</v>
      </c>
      <c r="M5" s="139" t="s">
        <v>136</v>
      </c>
      <c r="O5" s="183" t="s">
        <v>1280</v>
      </c>
      <c r="P5" s="183" t="s">
        <v>1309</v>
      </c>
      <c r="Q5" s="4"/>
      <c r="S5" s="183" t="s">
        <v>1378</v>
      </c>
    </row>
    <row r="6" spans="1:19" x14ac:dyDescent="0.2">
      <c r="A6" s="187" t="s">
        <v>33</v>
      </c>
      <c r="B6" s="188" t="s">
        <v>27</v>
      </c>
      <c r="C6" s="189" t="s">
        <v>111</v>
      </c>
      <c r="D6" s="4"/>
      <c r="G6" s="134">
        <v>5</v>
      </c>
      <c r="H6" s="125"/>
      <c r="I6" s="128" t="s">
        <v>117</v>
      </c>
      <c r="J6" s="136">
        <v>140000000</v>
      </c>
      <c r="K6" s="45"/>
      <c r="L6" s="128" t="s">
        <v>151</v>
      </c>
      <c r="M6" s="139" t="s">
        <v>137</v>
      </c>
      <c r="O6" s="183" t="s">
        <v>1286</v>
      </c>
      <c r="P6" s="183" t="s">
        <v>1315</v>
      </c>
      <c r="Q6" s="4"/>
      <c r="S6" s="183" t="s">
        <v>1379</v>
      </c>
    </row>
    <row r="7" spans="1:19" x14ac:dyDescent="0.2">
      <c r="A7" s="187" t="s">
        <v>35</v>
      </c>
      <c r="B7" s="188" t="s">
        <v>340</v>
      </c>
      <c r="C7" s="189" t="s">
        <v>111</v>
      </c>
      <c r="D7" s="4"/>
      <c r="G7" s="134">
        <v>6</v>
      </c>
      <c r="H7" s="125"/>
      <c r="I7" s="128" t="s">
        <v>118</v>
      </c>
      <c r="J7" s="136">
        <v>200000000</v>
      </c>
      <c r="K7" s="45"/>
      <c r="L7" s="128" t="s">
        <v>152</v>
      </c>
      <c r="M7" s="139" t="s">
        <v>138</v>
      </c>
      <c r="O7" s="183" t="s">
        <v>1289</v>
      </c>
      <c r="P7" s="183" t="s">
        <v>1318</v>
      </c>
      <c r="Q7" s="4"/>
      <c r="S7" s="184" t="s">
        <v>1380</v>
      </c>
    </row>
    <row r="8" spans="1:19" x14ac:dyDescent="0.2">
      <c r="A8" s="187" t="s">
        <v>338</v>
      </c>
      <c r="B8" s="188" t="s">
        <v>32</v>
      </c>
      <c r="C8" s="189" t="s">
        <v>111</v>
      </c>
      <c r="D8" s="4"/>
      <c r="G8" s="134" t="s">
        <v>228</v>
      </c>
      <c r="H8" s="125"/>
      <c r="I8" s="128" t="s">
        <v>119</v>
      </c>
      <c r="J8" s="136">
        <v>210000000</v>
      </c>
      <c r="K8" s="45"/>
      <c r="L8" s="128" t="s">
        <v>153</v>
      </c>
      <c r="M8" s="139" t="s">
        <v>139</v>
      </c>
      <c r="O8" s="183" t="s">
        <v>1291</v>
      </c>
      <c r="P8" s="183" t="s">
        <v>1320</v>
      </c>
      <c r="Q8" s="4"/>
    </row>
    <row r="9" spans="1:19" x14ac:dyDescent="0.2">
      <c r="A9" s="187" t="s">
        <v>40</v>
      </c>
      <c r="B9" s="188" t="s">
        <v>34</v>
      </c>
      <c r="C9" s="189" t="s">
        <v>111</v>
      </c>
      <c r="D9" s="4"/>
      <c r="G9" s="134" t="s">
        <v>229</v>
      </c>
      <c r="H9" s="125"/>
      <c r="I9" s="128" t="s">
        <v>120</v>
      </c>
      <c r="J9" s="136">
        <v>220000000</v>
      </c>
      <c r="K9" s="45"/>
      <c r="L9" s="128" t="s">
        <v>154</v>
      </c>
      <c r="M9" s="139" t="s">
        <v>140</v>
      </c>
      <c r="O9" s="183" t="s">
        <v>1293</v>
      </c>
      <c r="P9" s="183" t="s">
        <v>1322</v>
      </c>
      <c r="Q9" s="4"/>
    </row>
    <row r="10" spans="1:19" x14ac:dyDescent="0.2">
      <c r="A10" s="190" t="s">
        <v>1133</v>
      </c>
      <c r="B10" s="188" t="s">
        <v>39</v>
      </c>
      <c r="C10" s="189" t="s">
        <v>111</v>
      </c>
      <c r="D10" s="4"/>
      <c r="G10" s="134" t="s">
        <v>251</v>
      </c>
      <c r="H10" s="125"/>
      <c r="I10" s="128" t="s">
        <v>121</v>
      </c>
      <c r="J10" s="136">
        <v>230000000</v>
      </c>
      <c r="K10" s="45"/>
      <c r="L10" s="128" t="s">
        <v>155</v>
      </c>
      <c r="M10" s="139" t="s">
        <v>141</v>
      </c>
      <c r="O10" s="183" t="s">
        <v>1294</v>
      </c>
      <c r="P10" s="184" t="s">
        <v>1324</v>
      </c>
      <c r="Q10" s="4"/>
    </row>
    <row r="11" spans="1:19" x14ac:dyDescent="0.2">
      <c r="A11" s="190" t="s">
        <v>1134</v>
      </c>
      <c r="B11" s="188" t="s">
        <v>341</v>
      </c>
      <c r="C11" s="189" t="s">
        <v>111</v>
      </c>
      <c r="D11" s="4"/>
      <c r="G11" s="134" t="s">
        <v>249</v>
      </c>
      <c r="H11" s="125"/>
      <c r="I11" s="137" t="s">
        <v>122</v>
      </c>
      <c r="J11" s="138">
        <v>240000000</v>
      </c>
      <c r="K11" s="45"/>
      <c r="L11" s="128" t="s">
        <v>156</v>
      </c>
      <c r="M11" s="139">
        <v>10</v>
      </c>
      <c r="O11" s="183" t="s">
        <v>1296</v>
      </c>
      <c r="Q11" s="4"/>
    </row>
    <row r="12" spans="1:19" x14ac:dyDescent="0.2">
      <c r="A12" s="190" t="s">
        <v>1135</v>
      </c>
      <c r="B12" s="188" t="s">
        <v>342</v>
      </c>
      <c r="C12" s="189" t="s">
        <v>111</v>
      </c>
      <c r="D12" s="4"/>
      <c r="G12" s="134" t="s">
        <v>250</v>
      </c>
      <c r="H12" s="125"/>
      <c r="L12" s="128" t="s">
        <v>157</v>
      </c>
      <c r="M12" s="139">
        <v>11</v>
      </c>
      <c r="O12" s="183" t="s">
        <v>1297</v>
      </c>
      <c r="Q12" s="4"/>
    </row>
    <row r="13" spans="1:19" x14ac:dyDescent="0.2">
      <c r="A13" s="187" t="s">
        <v>42</v>
      </c>
      <c r="B13" s="188" t="s">
        <v>343</v>
      </c>
      <c r="C13" s="189" t="s">
        <v>111</v>
      </c>
      <c r="D13" s="4"/>
      <c r="G13" s="134" t="s">
        <v>279</v>
      </c>
      <c r="H13" s="125"/>
      <c r="L13" s="128" t="s">
        <v>158</v>
      </c>
      <c r="M13" s="139">
        <v>12</v>
      </c>
      <c r="O13" s="184" t="s">
        <v>1298</v>
      </c>
      <c r="Q13" s="4"/>
    </row>
    <row r="14" spans="1:19" x14ac:dyDescent="0.2">
      <c r="A14" s="187" t="s">
        <v>1642</v>
      </c>
      <c r="B14" s="188" t="s">
        <v>31</v>
      </c>
      <c r="C14" s="189" t="s">
        <v>111</v>
      </c>
      <c r="D14" s="4"/>
      <c r="G14" s="134" t="s">
        <v>280</v>
      </c>
      <c r="H14" s="125"/>
      <c r="L14" s="128" t="s">
        <v>159</v>
      </c>
      <c r="M14" s="139">
        <v>13</v>
      </c>
    </row>
    <row r="15" spans="1:19" x14ac:dyDescent="0.2">
      <c r="A15" s="190" t="s">
        <v>1136</v>
      </c>
      <c r="B15" s="188" t="s">
        <v>37</v>
      </c>
      <c r="C15" s="189" t="s">
        <v>111</v>
      </c>
      <c r="D15" s="4"/>
      <c r="G15" s="134" t="s">
        <v>281</v>
      </c>
      <c r="H15" s="125"/>
      <c r="L15" s="128" t="s">
        <v>144</v>
      </c>
      <c r="M15" s="139">
        <v>14</v>
      </c>
    </row>
    <row r="16" spans="1:19" x14ac:dyDescent="0.2">
      <c r="A16" s="187" t="s">
        <v>1206</v>
      </c>
      <c r="B16" s="188" t="s">
        <v>38</v>
      </c>
      <c r="C16" s="189" t="s">
        <v>111</v>
      </c>
      <c r="D16" s="4"/>
      <c r="G16" s="134" t="s">
        <v>282</v>
      </c>
      <c r="H16" s="125"/>
      <c r="L16" s="128" t="s">
        <v>160</v>
      </c>
      <c r="M16" s="139">
        <v>15</v>
      </c>
    </row>
    <row r="17" spans="1:13" x14ac:dyDescent="0.2">
      <c r="A17" s="187" t="s">
        <v>47</v>
      </c>
      <c r="B17" s="188" t="s">
        <v>344</v>
      </c>
      <c r="C17" s="189" t="s">
        <v>111</v>
      </c>
      <c r="D17" s="4"/>
      <c r="G17" s="134" t="s">
        <v>283</v>
      </c>
      <c r="H17" s="125"/>
      <c r="L17" s="128" t="s">
        <v>161</v>
      </c>
      <c r="M17" s="139">
        <v>16</v>
      </c>
    </row>
    <row r="18" spans="1:13" x14ac:dyDescent="0.2">
      <c r="A18" s="187" t="s">
        <v>1207</v>
      </c>
      <c r="B18" s="188" t="s">
        <v>41</v>
      </c>
      <c r="C18" s="189" t="s">
        <v>111</v>
      </c>
      <c r="D18" s="4"/>
      <c r="G18" s="135" t="s">
        <v>284</v>
      </c>
      <c r="H18" s="125"/>
      <c r="L18" s="128" t="s">
        <v>162</v>
      </c>
      <c r="M18" s="139">
        <v>17</v>
      </c>
    </row>
    <row r="19" spans="1:13" x14ac:dyDescent="0.2">
      <c r="A19" s="187" t="s">
        <v>239</v>
      </c>
      <c r="B19" s="188" t="s">
        <v>345</v>
      </c>
      <c r="C19" s="189" t="s">
        <v>111</v>
      </c>
      <c r="D19" s="4"/>
      <c r="L19" s="128" t="s">
        <v>163</v>
      </c>
      <c r="M19" s="139">
        <v>18</v>
      </c>
    </row>
    <row r="20" spans="1:13" x14ac:dyDescent="0.2">
      <c r="A20" s="187" t="s">
        <v>1208</v>
      </c>
      <c r="B20" s="188" t="s">
        <v>346</v>
      </c>
      <c r="C20" s="189" t="s">
        <v>111</v>
      </c>
      <c r="D20" s="4"/>
      <c r="L20" s="128" t="s">
        <v>164</v>
      </c>
      <c r="M20" s="139">
        <v>19</v>
      </c>
    </row>
    <row r="21" spans="1:13" x14ac:dyDescent="0.2">
      <c r="A21" s="187" t="s">
        <v>1209</v>
      </c>
      <c r="B21" s="188" t="s">
        <v>36</v>
      </c>
      <c r="C21" s="189" t="s">
        <v>111</v>
      </c>
      <c r="D21" s="4"/>
      <c r="L21" s="128" t="s">
        <v>165</v>
      </c>
      <c r="M21" s="139">
        <v>20</v>
      </c>
    </row>
    <row r="22" spans="1:13" x14ac:dyDescent="0.2">
      <c r="A22" s="187" t="s">
        <v>1651</v>
      </c>
      <c r="B22" s="188" t="s">
        <v>347</v>
      </c>
      <c r="C22" s="189" t="s">
        <v>111</v>
      </c>
      <c r="D22" s="4"/>
      <c r="L22" s="128" t="s">
        <v>166</v>
      </c>
      <c r="M22" s="139">
        <v>21</v>
      </c>
    </row>
    <row r="23" spans="1:13" x14ac:dyDescent="0.2">
      <c r="A23" s="187" t="s">
        <v>1652</v>
      </c>
      <c r="B23" s="188" t="s">
        <v>348</v>
      </c>
      <c r="C23" s="189" t="s">
        <v>111</v>
      </c>
      <c r="D23" s="4"/>
      <c r="L23" s="128" t="s">
        <v>167</v>
      </c>
      <c r="M23" s="139">
        <v>22</v>
      </c>
    </row>
    <row r="24" spans="1:13" x14ac:dyDescent="0.2">
      <c r="A24" s="187" t="s">
        <v>1643</v>
      </c>
      <c r="B24" s="188" t="s">
        <v>349</v>
      </c>
      <c r="C24" s="189" t="s">
        <v>111</v>
      </c>
      <c r="D24" s="4"/>
      <c r="L24" s="128" t="s">
        <v>168</v>
      </c>
      <c r="M24" s="139">
        <v>23</v>
      </c>
    </row>
    <row r="25" spans="1:13" x14ac:dyDescent="0.2">
      <c r="A25" s="187" t="s">
        <v>1141</v>
      </c>
      <c r="B25" s="188" t="s">
        <v>44</v>
      </c>
      <c r="C25" s="189" t="s">
        <v>111</v>
      </c>
      <c r="D25" s="4"/>
      <c r="L25" s="128" t="s">
        <v>169</v>
      </c>
      <c r="M25" s="139">
        <v>24</v>
      </c>
    </row>
    <row r="26" spans="1:13" x14ac:dyDescent="0.2">
      <c r="A26" s="187" t="s">
        <v>1138</v>
      </c>
      <c r="B26" s="188" t="s">
        <v>350</v>
      </c>
      <c r="C26" s="189" t="s">
        <v>111</v>
      </c>
      <c r="D26" s="4"/>
      <c r="L26" s="128" t="s">
        <v>275</v>
      </c>
      <c r="M26" s="139">
        <v>25</v>
      </c>
    </row>
    <row r="27" spans="1:13" x14ac:dyDescent="0.2">
      <c r="A27" s="187" t="s">
        <v>1243</v>
      </c>
      <c r="B27" s="188" t="s">
        <v>351</v>
      </c>
      <c r="C27" s="189" t="s">
        <v>111</v>
      </c>
      <c r="D27" s="4"/>
      <c r="L27" s="128" t="s">
        <v>276</v>
      </c>
      <c r="M27" s="139">
        <v>26</v>
      </c>
    </row>
    <row r="28" spans="1:13" x14ac:dyDescent="0.2">
      <c r="A28" s="187" t="s">
        <v>1244</v>
      </c>
      <c r="B28" s="188" t="s">
        <v>352</v>
      </c>
      <c r="C28" s="189" t="s">
        <v>111</v>
      </c>
      <c r="D28" s="4"/>
      <c r="L28" s="128" t="s">
        <v>170</v>
      </c>
      <c r="M28" s="139">
        <v>27</v>
      </c>
    </row>
    <row r="29" spans="1:13" x14ac:dyDescent="0.2">
      <c r="A29" s="187" t="s">
        <v>1245</v>
      </c>
      <c r="B29" s="188" t="s">
        <v>353</v>
      </c>
      <c r="C29" s="189" t="s">
        <v>111</v>
      </c>
      <c r="D29" s="4"/>
      <c r="L29" s="128" t="s">
        <v>171</v>
      </c>
      <c r="M29" s="139">
        <v>28</v>
      </c>
    </row>
    <row r="30" spans="1:13" x14ac:dyDescent="0.2">
      <c r="A30" s="190" t="s">
        <v>1653</v>
      </c>
      <c r="B30" s="188" t="s">
        <v>354</v>
      </c>
      <c r="C30" s="189" t="s">
        <v>111</v>
      </c>
      <c r="D30" s="4"/>
      <c r="L30" s="128" t="s">
        <v>172</v>
      </c>
      <c r="M30" s="139">
        <v>29</v>
      </c>
    </row>
    <row r="31" spans="1:13" x14ac:dyDescent="0.2">
      <c r="A31" s="187" t="s">
        <v>1137</v>
      </c>
      <c r="B31" s="188" t="s">
        <v>48</v>
      </c>
      <c r="C31" s="189" t="s">
        <v>111</v>
      </c>
      <c r="D31" s="4"/>
      <c r="L31" s="128" t="s">
        <v>145</v>
      </c>
      <c r="M31" s="139">
        <v>30</v>
      </c>
    </row>
    <row r="32" spans="1:13" x14ac:dyDescent="0.2">
      <c r="A32" s="190" t="s">
        <v>1644</v>
      </c>
      <c r="B32" s="188" t="s">
        <v>43</v>
      </c>
      <c r="C32" s="189" t="s">
        <v>111</v>
      </c>
      <c r="D32" s="4"/>
      <c r="L32" s="128" t="s">
        <v>173</v>
      </c>
      <c r="M32" s="139">
        <v>31</v>
      </c>
    </row>
    <row r="33" spans="1:13" x14ac:dyDescent="0.2">
      <c r="A33" s="190" t="s">
        <v>1345</v>
      </c>
      <c r="B33" s="188" t="s">
        <v>1139</v>
      </c>
      <c r="C33" s="189" t="s">
        <v>111</v>
      </c>
      <c r="D33" s="4"/>
      <c r="L33" s="128" t="s">
        <v>174</v>
      </c>
      <c r="M33" s="139">
        <v>32</v>
      </c>
    </row>
    <row r="34" spans="1:13" x14ac:dyDescent="0.2">
      <c r="A34" s="190" t="s">
        <v>1346</v>
      </c>
      <c r="B34" s="188" t="s">
        <v>1140</v>
      </c>
      <c r="C34" s="189" t="s">
        <v>111</v>
      </c>
      <c r="D34" s="4"/>
      <c r="L34" s="128" t="s">
        <v>175</v>
      </c>
      <c r="M34" s="139">
        <v>33</v>
      </c>
    </row>
    <row r="35" spans="1:13" x14ac:dyDescent="0.2">
      <c r="A35" s="190" t="s">
        <v>1347</v>
      </c>
      <c r="B35" s="188" t="s">
        <v>1142</v>
      </c>
      <c r="C35" s="189" t="s">
        <v>111</v>
      </c>
      <c r="D35" s="4"/>
      <c r="L35" s="128" t="s">
        <v>176</v>
      </c>
      <c r="M35" s="139">
        <v>34</v>
      </c>
    </row>
    <row r="36" spans="1:13" x14ac:dyDescent="0.2">
      <c r="A36" s="187" t="s">
        <v>1348</v>
      </c>
      <c r="B36" s="188" t="s">
        <v>1143</v>
      </c>
      <c r="C36" s="189" t="s">
        <v>111</v>
      </c>
      <c r="D36" s="4"/>
      <c r="L36" s="128" t="s">
        <v>177</v>
      </c>
      <c r="M36" s="139">
        <v>35</v>
      </c>
    </row>
    <row r="37" spans="1:13" x14ac:dyDescent="0.2">
      <c r="A37" s="187" t="s">
        <v>1349</v>
      </c>
      <c r="B37" s="188" t="s">
        <v>1246</v>
      </c>
      <c r="C37" s="189" t="s">
        <v>111</v>
      </c>
      <c r="D37" s="4"/>
      <c r="L37" s="128" t="s">
        <v>178</v>
      </c>
      <c r="M37" s="139">
        <v>36</v>
      </c>
    </row>
    <row r="38" spans="1:13" x14ac:dyDescent="0.2">
      <c r="A38" s="187" t="s">
        <v>1654</v>
      </c>
      <c r="B38" s="188" t="s">
        <v>1351</v>
      </c>
      <c r="C38" s="189" t="s">
        <v>111</v>
      </c>
      <c r="D38" s="4"/>
      <c r="L38" s="128" t="s">
        <v>179</v>
      </c>
      <c r="M38" s="139">
        <v>37</v>
      </c>
    </row>
    <row r="39" spans="1:13" x14ac:dyDescent="0.2">
      <c r="A39" s="187" t="s">
        <v>1350</v>
      </c>
      <c r="B39" s="188" t="s">
        <v>1352</v>
      </c>
      <c r="C39" s="189" t="s">
        <v>111</v>
      </c>
      <c r="D39" s="4"/>
      <c r="L39" s="128" t="s">
        <v>180</v>
      </c>
      <c r="M39" s="139">
        <v>38</v>
      </c>
    </row>
    <row r="40" spans="1:13" x14ac:dyDescent="0.2">
      <c r="A40" s="187" t="s">
        <v>1645</v>
      </c>
      <c r="B40" s="188" t="s">
        <v>1353</v>
      </c>
      <c r="C40" s="189" t="s">
        <v>111</v>
      </c>
      <c r="D40" s="4"/>
      <c r="L40" s="128" t="s">
        <v>181</v>
      </c>
      <c r="M40" s="139">
        <v>39</v>
      </c>
    </row>
    <row r="41" spans="1:13" x14ac:dyDescent="0.2">
      <c r="A41" s="187" t="s">
        <v>1646</v>
      </c>
      <c r="B41" s="188" t="s">
        <v>1354</v>
      </c>
      <c r="C41" s="189" t="s">
        <v>111</v>
      </c>
      <c r="D41" s="4"/>
      <c r="L41" s="128" t="s">
        <v>182</v>
      </c>
      <c r="M41" s="139">
        <v>40</v>
      </c>
    </row>
    <row r="42" spans="1:13" x14ac:dyDescent="0.2">
      <c r="A42" s="187" t="s">
        <v>1647</v>
      </c>
      <c r="B42" s="188" t="s">
        <v>1355</v>
      </c>
      <c r="C42" s="189" t="s">
        <v>111</v>
      </c>
      <c r="D42" s="4"/>
      <c r="L42" s="128" t="s">
        <v>183</v>
      </c>
      <c r="M42" s="139">
        <v>41</v>
      </c>
    </row>
    <row r="43" spans="1:13" x14ac:dyDescent="0.2">
      <c r="A43" s="187" t="s">
        <v>1648</v>
      </c>
      <c r="B43" s="188" t="s">
        <v>1356</v>
      </c>
      <c r="C43" s="189" t="s">
        <v>111</v>
      </c>
      <c r="D43" s="4"/>
      <c r="L43" s="128" t="s">
        <v>184</v>
      </c>
      <c r="M43" s="139">
        <v>42</v>
      </c>
    </row>
    <row r="44" spans="1:13" x14ac:dyDescent="0.2">
      <c r="A44" s="187" t="s">
        <v>1649</v>
      </c>
      <c r="B44" s="188" t="s">
        <v>1357</v>
      </c>
      <c r="C44" s="189" t="s">
        <v>111</v>
      </c>
      <c r="D44" s="4"/>
      <c r="L44" s="128" t="s">
        <v>185</v>
      </c>
      <c r="M44" s="139">
        <v>43</v>
      </c>
    </row>
    <row r="45" spans="1:13" x14ac:dyDescent="0.2">
      <c r="A45" s="191" t="s">
        <v>1650</v>
      </c>
      <c r="B45" s="192" t="s">
        <v>1358</v>
      </c>
      <c r="C45" s="193" t="s">
        <v>111</v>
      </c>
      <c r="D45" s="4"/>
      <c r="L45" s="128" t="s">
        <v>186</v>
      </c>
      <c r="M45" s="139">
        <v>44</v>
      </c>
    </row>
    <row r="46" spans="1:13" x14ac:dyDescent="0.2">
      <c r="A46" s="203" t="s">
        <v>49</v>
      </c>
      <c r="B46" s="204" t="s">
        <v>312</v>
      </c>
      <c r="C46" s="196" t="s">
        <v>1131</v>
      </c>
      <c r="D46" s="4"/>
      <c r="L46" s="128" t="s">
        <v>187</v>
      </c>
      <c r="M46" s="139">
        <v>45</v>
      </c>
    </row>
    <row r="47" spans="1:13" x14ac:dyDescent="0.2">
      <c r="A47" s="190" t="s">
        <v>1132</v>
      </c>
      <c r="B47" s="205" t="s">
        <v>355</v>
      </c>
      <c r="C47" s="189" t="s">
        <v>1131</v>
      </c>
      <c r="D47" s="4"/>
      <c r="L47" s="128" t="s">
        <v>146</v>
      </c>
      <c r="M47" s="139">
        <v>46</v>
      </c>
    </row>
    <row r="48" spans="1:13" x14ac:dyDescent="0.2">
      <c r="A48" s="190" t="s">
        <v>191</v>
      </c>
      <c r="B48" s="205" t="s">
        <v>356</v>
      </c>
      <c r="C48" s="189" t="s">
        <v>1131</v>
      </c>
      <c r="D48" s="4"/>
      <c r="L48" s="128" t="s">
        <v>277</v>
      </c>
      <c r="M48" s="139">
        <v>47</v>
      </c>
    </row>
    <row r="49" spans="1:13" x14ac:dyDescent="0.2">
      <c r="A49" s="190" t="s">
        <v>50</v>
      </c>
      <c r="B49" s="205" t="s">
        <v>357</v>
      </c>
      <c r="C49" s="189" t="s">
        <v>1131</v>
      </c>
      <c r="D49" s="4"/>
      <c r="L49" s="137" t="s">
        <v>278</v>
      </c>
      <c r="M49" s="140">
        <v>49</v>
      </c>
    </row>
    <row r="50" spans="1:13" x14ac:dyDescent="0.2">
      <c r="A50" s="190" t="s">
        <v>1361</v>
      </c>
      <c r="B50" s="205" t="s">
        <v>358</v>
      </c>
      <c r="C50" s="189" t="s">
        <v>1131</v>
      </c>
      <c r="D50" s="4"/>
    </row>
    <row r="51" spans="1:13" x14ac:dyDescent="0.2">
      <c r="A51" s="190" t="s">
        <v>256</v>
      </c>
      <c r="B51" s="205" t="s">
        <v>359</v>
      </c>
      <c r="C51" s="189" t="s">
        <v>1131</v>
      </c>
      <c r="D51" s="4"/>
    </row>
    <row r="52" spans="1:13" x14ac:dyDescent="0.2">
      <c r="A52" s="190" t="s">
        <v>190</v>
      </c>
      <c r="B52" s="205" t="s">
        <v>360</v>
      </c>
      <c r="C52" s="189" t="s">
        <v>1131</v>
      </c>
      <c r="D52" s="4"/>
    </row>
    <row r="53" spans="1:13" x14ac:dyDescent="0.2">
      <c r="A53" s="190" t="s">
        <v>192</v>
      </c>
      <c r="B53" s="205" t="s">
        <v>361</v>
      </c>
      <c r="C53" s="189" t="s">
        <v>1131</v>
      </c>
      <c r="D53" s="4"/>
    </row>
    <row r="54" spans="1:13" x14ac:dyDescent="0.2">
      <c r="A54" s="190" t="s">
        <v>193</v>
      </c>
      <c r="B54" s="205" t="s">
        <v>313</v>
      </c>
      <c r="C54" s="189" t="s">
        <v>1131</v>
      </c>
      <c r="D54" s="4"/>
    </row>
    <row r="55" spans="1:13" x14ac:dyDescent="0.2">
      <c r="A55" s="190" t="s">
        <v>1655</v>
      </c>
      <c r="B55" s="205" t="s">
        <v>314</v>
      </c>
      <c r="C55" s="189" t="s">
        <v>1131</v>
      </c>
      <c r="D55" s="4"/>
    </row>
    <row r="56" spans="1:13" x14ac:dyDescent="0.2">
      <c r="A56" s="190" t="s">
        <v>210</v>
      </c>
      <c r="B56" s="205" t="s">
        <v>315</v>
      </c>
      <c r="C56" s="189" t="s">
        <v>1131</v>
      </c>
      <c r="D56" s="4"/>
    </row>
    <row r="57" spans="1:13" x14ac:dyDescent="0.2">
      <c r="A57" s="190" t="s">
        <v>213</v>
      </c>
      <c r="B57" s="205" t="s">
        <v>316</v>
      </c>
      <c r="C57" s="189" t="s">
        <v>1131</v>
      </c>
      <c r="D57" s="4"/>
    </row>
    <row r="58" spans="1:13" x14ac:dyDescent="0.2">
      <c r="A58" s="190" t="s">
        <v>217</v>
      </c>
      <c r="B58" s="205" t="s">
        <v>317</v>
      </c>
      <c r="C58" s="189" t="s">
        <v>1131</v>
      </c>
      <c r="D58" s="4"/>
    </row>
    <row r="59" spans="1:13" x14ac:dyDescent="0.2">
      <c r="A59" s="190" t="s">
        <v>1656</v>
      </c>
      <c r="B59" s="205" t="s">
        <v>318</v>
      </c>
      <c r="C59" s="189" t="s">
        <v>1131</v>
      </c>
      <c r="D59" s="4"/>
    </row>
    <row r="60" spans="1:13" x14ac:dyDescent="0.2">
      <c r="A60" s="190" t="s">
        <v>1248</v>
      </c>
      <c r="B60" s="205" t="s">
        <v>319</v>
      </c>
      <c r="C60" s="189" t="s">
        <v>1131</v>
      </c>
      <c r="D60" s="4"/>
    </row>
    <row r="61" spans="1:13" x14ac:dyDescent="0.2">
      <c r="A61" s="190" t="s">
        <v>1657</v>
      </c>
      <c r="B61" s="205" t="s">
        <v>320</v>
      </c>
      <c r="C61" s="189" t="s">
        <v>1131</v>
      </c>
      <c r="D61" s="4"/>
    </row>
    <row r="62" spans="1:13" x14ac:dyDescent="0.2">
      <c r="A62" s="190" t="s">
        <v>1247</v>
      </c>
      <c r="B62" s="205" t="s">
        <v>362</v>
      </c>
      <c r="C62" s="189" t="s">
        <v>1131</v>
      </c>
      <c r="D62" s="4"/>
    </row>
    <row r="63" spans="1:13" x14ac:dyDescent="0.2">
      <c r="A63" s="190" t="s">
        <v>189</v>
      </c>
      <c r="B63" s="205" t="s">
        <v>363</v>
      </c>
      <c r="C63" s="189" t="s">
        <v>1131</v>
      </c>
      <c r="D63" s="4"/>
    </row>
    <row r="64" spans="1:13" x14ac:dyDescent="0.2">
      <c r="A64" s="190" t="s">
        <v>1658</v>
      </c>
      <c r="B64" s="205" t="s">
        <v>321</v>
      </c>
      <c r="C64" s="189" t="s">
        <v>1131</v>
      </c>
      <c r="D64" s="4"/>
    </row>
    <row r="65" spans="1:4" x14ac:dyDescent="0.2">
      <c r="A65" s="190" t="s">
        <v>1664</v>
      </c>
      <c r="B65" s="205" t="s">
        <v>322</v>
      </c>
      <c r="C65" s="189" t="s">
        <v>1131</v>
      </c>
      <c r="D65" s="4"/>
    </row>
    <row r="66" spans="1:4" x14ac:dyDescent="0.2">
      <c r="A66" s="190" t="s">
        <v>194</v>
      </c>
      <c r="B66" s="205" t="s">
        <v>323</v>
      </c>
      <c r="C66" s="189" t="s">
        <v>1131</v>
      </c>
      <c r="D66" s="4"/>
    </row>
    <row r="67" spans="1:4" x14ac:dyDescent="0.2">
      <c r="A67" s="190" t="s">
        <v>248</v>
      </c>
      <c r="B67" s="205" t="s">
        <v>364</v>
      </c>
      <c r="C67" s="189" t="s">
        <v>1131</v>
      </c>
      <c r="D67" s="4"/>
    </row>
    <row r="68" spans="1:4" x14ac:dyDescent="0.2">
      <c r="A68" s="190" t="s">
        <v>198</v>
      </c>
      <c r="B68" s="205" t="s">
        <v>324</v>
      </c>
      <c r="C68" s="189" t="s">
        <v>1131</v>
      </c>
      <c r="D68" s="4"/>
    </row>
    <row r="69" spans="1:4" x14ac:dyDescent="0.2">
      <c r="A69" s="190" t="s">
        <v>195</v>
      </c>
      <c r="B69" s="205" t="s">
        <v>325</v>
      </c>
      <c r="C69" s="189" t="s">
        <v>1131</v>
      </c>
      <c r="D69" s="4"/>
    </row>
    <row r="70" spans="1:4" x14ac:dyDescent="0.2">
      <c r="A70" s="190" t="s">
        <v>205</v>
      </c>
      <c r="B70" s="205" t="s">
        <v>326</v>
      </c>
      <c r="C70" s="189" t="s">
        <v>1131</v>
      </c>
      <c r="D70" s="4"/>
    </row>
    <row r="71" spans="1:4" x14ac:dyDescent="0.2">
      <c r="A71" s="190" t="s">
        <v>206</v>
      </c>
      <c r="B71" s="205" t="s">
        <v>365</v>
      </c>
      <c r="C71" s="189" t="s">
        <v>1131</v>
      </c>
      <c r="D71" s="4"/>
    </row>
    <row r="72" spans="1:4" x14ac:dyDescent="0.2">
      <c r="A72" s="190" t="s">
        <v>204</v>
      </c>
      <c r="B72" s="205" t="s">
        <v>366</v>
      </c>
      <c r="C72" s="189" t="s">
        <v>1131</v>
      </c>
      <c r="D72" s="4"/>
    </row>
    <row r="73" spans="1:4" x14ac:dyDescent="0.2">
      <c r="A73" s="190" t="s">
        <v>197</v>
      </c>
      <c r="B73" s="205" t="s">
        <v>367</v>
      </c>
      <c r="C73" s="189" t="s">
        <v>1131</v>
      </c>
      <c r="D73" s="4"/>
    </row>
    <row r="74" spans="1:4" x14ac:dyDescent="0.2">
      <c r="A74" s="190" t="s">
        <v>207</v>
      </c>
      <c r="B74" s="205" t="s">
        <v>368</v>
      </c>
      <c r="C74" s="189" t="s">
        <v>1131</v>
      </c>
      <c r="D74" s="4"/>
    </row>
    <row r="75" spans="1:4" x14ac:dyDescent="0.2">
      <c r="A75" s="190" t="s">
        <v>208</v>
      </c>
      <c r="B75" s="205" t="s">
        <v>369</v>
      </c>
      <c r="C75" s="189" t="s">
        <v>1131</v>
      </c>
      <c r="D75" s="4"/>
    </row>
    <row r="76" spans="1:4" x14ac:dyDescent="0.2">
      <c r="A76" s="190" t="s">
        <v>209</v>
      </c>
      <c r="B76" s="205" t="s">
        <v>370</v>
      </c>
      <c r="C76" s="189" t="s">
        <v>1131</v>
      </c>
      <c r="D76" s="4"/>
    </row>
    <row r="77" spans="1:4" x14ac:dyDescent="0.2">
      <c r="A77" s="190" t="s">
        <v>214</v>
      </c>
      <c r="B77" s="205" t="s">
        <v>371</v>
      </c>
      <c r="C77" s="189" t="s">
        <v>1131</v>
      </c>
      <c r="D77" s="4"/>
    </row>
    <row r="78" spans="1:4" x14ac:dyDescent="0.2">
      <c r="A78" s="190" t="s">
        <v>211</v>
      </c>
      <c r="B78" s="205" t="s">
        <v>327</v>
      </c>
      <c r="C78" s="189" t="s">
        <v>1131</v>
      </c>
      <c r="D78" s="4"/>
    </row>
    <row r="79" spans="1:4" x14ac:dyDescent="0.2">
      <c r="A79" s="190" t="s">
        <v>199</v>
      </c>
      <c r="B79" s="205" t="s">
        <v>328</v>
      </c>
      <c r="C79" s="189" t="s">
        <v>1131</v>
      </c>
      <c r="D79" s="4"/>
    </row>
    <row r="80" spans="1:4" x14ac:dyDescent="0.2">
      <c r="A80" s="190" t="s">
        <v>212</v>
      </c>
      <c r="B80" s="205" t="s">
        <v>329</v>
      </c>
      <c r="C80" s="189" t="s">
        <v>1131</v>
      </c>
      <c r="D80" s="4"/>
    </row>
    <row r="81" spans="1:4" x14ac:dyDescent="0.2">
      <c r="A81" s="190" t="s">
        <v>1659</v>
      </c>
      <c r="B81" s="205" t="s">
        <v>372</v>
      </c>
      <c r="C81" s="189" t="s">
        <v>1131</v>
      </c>
      <c r="D81" s="4"/>
    </row>
    <row r="82" spans="1:4" x14ac:dyDescent="0.2">
      <c r="A82" s="190" t="s">
        <v>215</v>
      </c>
      <c r="B82" s="205" t="s">
        <v>373</v>
      </c>
      <c r="C82" s="189" t="s">
        <v>1131</v>
      </c>
      <c r="D82" s="4"/>
    </row>
    <row r="83" spans="1:4" x14ac:dyDescent="0.2">
      <c r="A83" s="190" t="s">
        <v>202</v>
      </c>
      <c r="B83" s="205" t="s">
        <v>374</v>
      </c>
      <c r="C83" s="189" t="s">
        <v>1131</v>
      </c>
      <c r="D83" s="4"/>
    </row>
    <row r="84" spans="1:4" x14ac:dyDescent="0.2">
      <c r="A84" s="190" t="s">
        <v>218</v>
      </c>
      <c r="B84" s="205" t="s">
        <v>375</v>
      </c>
      <c r="C84" s="189" t="s">
        <v>1131</v>
      </c>
      <c r="D84" s="4"/>
    </row>
    <row r="85" spans="1:4" x14ac:dyDescent="0.2">
      <c r="A85" s="190" t="s">
        <v>219</v>
      </c>
      <c r="B85" s="205" t="s">
        <v>330</v>
      </c>
      <c r="C85" s="189" t="s">
        <v>1131</v>
      </c>
      <c r="D85" s="4"/>
    </row>
    <row r="86" spans="1:4" x14ac:dyDescent="0.2">
      <c r="A86" s="190" t="s">
        <v>1359</v>
      </c>
      <c r="B86" s="205" t="s">
        <v>376</v>
      </c>
      <c r="C86" s="189" t="s">
        <v>1131</v>
      </c>
      <c r="D86" s="4"/>
    </row>
    <row r="87" spans="1:4" x14ac:dyDescent="0.2">
      <c r="A87" s="190" t="s">
        <v>1660</v>
      </c>
      <c r="B87" s="205" t="s">
        <v>377</v>
      </c>
      <c r="C87" s="189" t="s">
        <v>1131</v>
      </c>
      <c r="D87" s="4"/>
    </row>
    <row r="88" spans="1:4" x14ac:dyDescent="0.2">
      <c r="A88" s="190" t="s">
        <v>1360</v>
      </c>
      <c r="B88" s="205" t="s">
        <v>378</v>
      </c>
      <c r="C88" s="189" t="s">
        <v>1131</v>
      </c>
      <c r="D88" s="4"/>
    </row>
    <row r="89" spans="1:4" x14ac:dyDescent="0.2">
      <c r="A89" s="190" t="s">
        <v>203</v>
      </c>
      <c r="B89" s="205" t="s">
        <v>379</v>
      </c>
      <c r="C89" s="189" t="s">
        <v>1131</v>
      </c>
      <c r="D89" s="4"/>
    </row>
    <row r="90" spans="1:4" x14ac:dyDescent="0.2">
      <c r="A90" s="190" t="s">
        <v>1665</v>
      </c>
      <c r="B90" s="205" t="s">
        <v>380</v>
      </c>
      <c r="C90" s="189" t="s">
        <v>1131</v>
      </c>
      <c r="D90" s="4"/>
    </row>
    <row r="91" spans="1:4" x14ac:dyDescent="0.2">
      <c r="A91" s="190" t="s">
        <v>196</v>
      </c>
      <c r="B91" s="205" t="s">
        <v>381</v>
      </c>
      <c r="C91" s="189" t="s">
        <v>1131</v>
      </c>
      <c r="D91" s="4"/>
    </row>
    <row r="92" spans="1:4" x14ac:dyDescent="0.2">
      <c r="A92" s="190" t="s">
        <v>1249</v>
      </c>
      <c r="B92" s="205" t="s">
        <v>382</v>
      </c>
      <c r="C92" s="189" t="s">
        <v>1131</v>
      </c>
      <c r="D92" s="4"/>
    </row>
    <row r="93" spans="1:4" x14ac:dyDescent="0.2">
      <c r="A93" s="190" t="s">
        <v>200</v>
      </c>
      <c r="B93" s="205" t="s">
        <v>383</v>
      </c>
      <c r="C93" s="189" t="s">
        <v>1131</v>
      </c>
      <c r="D93" s="4"/>
    </row>
    <row r="94" spans="1:4" x14ac:dyDescent="0.2">
      <c r="A94" s="190" t="s">
        <v>216</v>
      </c>
      <c r="B94" s="205" t="s">
        <v>384</v>
      </c>
      <c r="C94" s="189" t="s">
        <v>1131</v>
      </c>
      <c r="D94" s="4"/>
    </row>
    <row r="95" spans="1:4" x14ac:dyDescent="0.2">
      <c r="A95" s="190" t="s">
        <v>201</v>
      </c>
      <c r="B95" s="205" t="s">
        <v>385</v>
      </c>
      <c r="C95" s="189" t="s">
        <v>1131</v>
      </c>
      <c r="D95" s="4"/>
    </row>
    <row r="96" spans="1:4" x14ac:dyDescent="0.2">
      <c r="A96" s="190" t="s">
        <v>1661</v>
      </c>
      <c r="B96" s="205" t="s">
        <v>386</v>
      </c>
      <c r="C96" s="189" t="s">
        <v>1131</v>
      </c>
      <c r="D96" s="4"/>
    </row>
    <row r="97" spans="1:4" x14ac:dyDescent="0.2">
      <c r="A97" s="190" t="s">
        <v>1662</v>
      </c>
      <c r="B97" s="205" t="s">
        <v>387</v>
      </c>
      <c r="C97" s="189" t="s">
        <v>1131</v>
      </c>
      <c r="D97" s="4"/>
    </row>
    <row r="98" spans="1:4" x14ac:dyDescent="0.2">
      <c r="A98" s="190" t="s">
        <v>1666</v>
      </c>
      <c r="B98" s="205" t="s">
        <v>388</v>
      </c>
      <c r="C98" s="189" t="s">
        <v>1131</v>
      </c>
      <c r="D98" s="4"/>
    </row>
    <row r="99" spans="1:4" x14ac:dyDescent="0.2">
      <c r="A99" s="207" t="s">
        <v>1663</v>
      </c>
      <c r="B99" s="208" t="s">
        <v>389</v>
      </c>
      <c r="C99" s="193" t="s">
        <v>1131</v>
      </c>
      <c r="D99" s="4"/>
    </row>
    <row r="100" spans="1:4" x14ac:dyDescent="0.2">
      <c r="A100" s="194" t="s">
        <v>1382</v>
      </c>
      <c r="B100" s="195" t="s">
        <v>1381</v>
      </c>
      <c r="C100" s="196" t="s">
        <v>1383</v>
      </c>
      <c r="D100" s="4"/>
    </row>
    <row r="101" spans="1:4" x14ac:dyDescent="0.2">
      <c r="A101" s="187" t="s">
        <v>1385</v>
      </c>
      <c r="B101" s="188" t="s">
        <v>1384</v>
      </c>
      <c r="C101" s="189" t="s">
        <v>1383</v>
      </c>
      <c r="D101" s="4"/>
    </row>
    <row r="102" spans="1:4" x14ac:dyDescent="0.2">
      <c r="A102" s="187" t="s">
        <v>1387</v>
      </c>
      <c r="B102" s="188" t="s">
        <v>1386</v>
      </c>
      <c r="C102" s="189" t="s">
        <v>1383</v>
      </c>
      <c r="D102" s="4"/>
    </row>
    <row r="103" spans="1:4" x14ac:dyDescent="0.2">
      <c r="A103" s="187" t="s">
        <v>1389</v>
      </c>
      <c r="B103" s="188" t="s">
        <v>1388</v>
      </c>
      <c r="C103" s="189" t="s">
        <v>1383</v>
      </c>
      <c r="D103" s="4"/>
    </row>
    <row r="104" spans="1:4" x14ac:dyDescent="0.2">
      <c r="A104" s="187" t="s">
        <v>1391</v>
      </c>
      <c r="B104" s="188" t="s">
        <v>1390</v>
      </c>
      <c r="C104" s="189" t="s">
        <v>1383</v>
      </c>
      <c r="D104" s="4"/>
    </row>
    <row r="105" spans="1:4" x14ac:dyDescent="0.2">
      <c r="A105" s="187" t="s">
        <v>1393</v>
      </c>
      <c r="B105" s="188" t="s">
        <v>1392</v>
      </c>
      <c r="C105" s="189" t="s">
        <v>1383</v>
      </c>
      <c r="D105" s="4"/>
    </row>
    <row r="106" spans="1:4" x14ac:dyDescent="0.2">
      <c r="A106" s="187" t="s">
        <v>1395</v>
      </c>
      <c r="B106" s="188" t="s">
        <v>1394</v>
      </c>
      <c r="C106" s="189" t="s">
        <v>1383</v>
      </c>
      <c r="D106" s="4"/>
    </row>
    <row r="107" spans="1:4" x14ac:dyDescent="0.2">
      <c r="A107" s="187" t="s">
        <v>1397</v>
      </c>
      <c r="B107" s="188" t="s">
        <v>1396</v>
      </c>
      <c r="C107" s="189" t="s">
        <v>1383</v>
      </c>
      <c r="D107" s="4"/>
    </row>
    <row r="108" spans="1:4" x14ac:dyDescent="0.2">
      <c r="A108" s="187" t="s">
        <v>1399</v>
      </c>
      <c r="B108" s="188" t="s">
        <v>1398</v>
      </c>
      <c r="C108" s="189" t="s">
        <v>1383</v>
      </c>
      <c r="D108" s="4"/>
    </row>
    <row r="109" spans="1:4" x14ac:dyDescent="0.2">
      <c r="A109" s="187" t="s">
        <v>1401</v>
      </c>
      <c r="B109" s="188" t="s">
        <v>1400</v>
      </c>
      <c r="C109" s="189" t="s">
        <v>1383</v>
      </c>
      <c r="D109" s="4"/>
    </row>
    <row r="110" spans="1:4" x14ac:dyDescent="0.2">
      <c r="A110" s="187" t="s">
        <v>1403</v>
      </c>
      <c r="B110" s="188" t="s">
        <v>1402</v>
      </c>
      <c r="C110" s="189" t="s">
        <v>1383</v>
      </c>
      <c r="D110" s="4"/>
    </row>
    <row r="111" spans="1:4" x14ac:dyDescent="0.2">
      <c r="A111" s="187" t="s">
        <v>1405</v>
      </c>
      <c r="B111" s="188" t="s">
        <v>1404</v>
      </c>
      <c r="C111" s="189" t="s">
        <v>1383</v>
      </c>
      <c r="D111" s="4"/>
    </row>
    <row r="112" spans="1:4" x14ac:dyDescent="0.2">
      <c r="A112" s="187" t="s">
        <v>1407</v>
      </c>
      <c r="B112" s="188" t="s">
        <v>1406</v>
      </c>
      <c r="C112" s="189" t="s">
        <v>1383</v>
      </c>
      <c r="D112" s="4"/>
    </row>
    <row r="113" spans="1:4" x14ac:dyDescent="0.2">
      <c r="A113" s="187" t="s">
        <v>1409</v>
      </c>
      <c r="B113" s="188" t="s">
        <v>1408</v>
      </c>
      <c r="C113" s="189" t="s">
        <v>1383</v>
      </c>
      <c r="D113" s="4"/>
    </row>
    <row r="114" spans="1:4" x14ac:dyDescent="0.2">
      <c r="A114" s="187" t="s">
        <v>1411</v>
      </c>
      <c r="B114" s="188" t="s">
        <v>1410</v>
      </c>
      <c r="C114" s="189" t="s">
        <v>1383</v>
      </c>
      <c r="D114" s="4"/>
    </row>
    <row r="115" spans="1:4" x14ac:dyDescent="0.2">
      <c r="A115" s="187" t="s">
        <v>1413</v>
      </c>
      <c r="B115" s="188" t="s">
        <v>1412</v>
      </c>
      <c r="C115" s="189" t="s">
        <v>1383</v>
      </c>
      <c r="D115" s="4"/>
    </row>
    <row r="116" spans="1:4" x14ac:dyDescent="0.2">
      <c r="A116" s="187" t="s">
        <v>1415</v>
      </c>
      <c r="B116" s="188" t="s">
        <v>1414</v>
      </c>
      <c r="C116" s="189" t="s">
        <v>1383</v>
      </c>
      <c r="D116" s="4"/>
    </row>
    <row r="117" spans="1:4" x14ac:dyDescent="0.2">
      <c r="A117" s="187" t="s">
        <v>1417</v>
      </c>
      <c r="B117" s="188" t="s">
        <v>1416</v>
      </c>
      <c r="C117" s="189" t="s">
        <v>1383</v>
      </c>
      <c r="D117" s="4"/>
    </row>
    <row r="118" spans="1:4" x14ac:dyDescent="0.2">
      <c r="A118" s="187" t="s">
        <v>1419</v>
      </c>
      <c r="B118" s="188" t="s">
        <v>1418</v>
      </c>
      <c r="C118" s="189" t="s">
        <v>1383</v>
      </c>
      <c r="D118" s="4"/>
    </row>
    <row r="119" spans="1:4" x14ac:dyDescent="0.2">
      <c r="A119" s="187" t="s">
        <v>1421</v>
      </c>
      <c r="B119" s="188" t="s">
        <v>1420</v>
      </c>
      <c r="C119" s="189" t="s">
        <v>1383</v>
      </c>
      <c r="D119" s="4"/>
    </row>
    <row r="120" spans="1:4" x14ac:dyDescent="0.2">
      <c r="A120" s="187" t="s">
        <v>1423</v>
      </c>
      <c r="B120" s="188" t="s">
        <v>1422</v>
      </c>
      <c r="C120" s="189" t="s">
        <v>1383</v>
      </c>
      <c r="D120" s="4"/>
    </row>
    <row r="121" spans="1:4" x14ac:dyDescent="0.2">
      <c r="A121" s="187" t="s">
        <v>1425</v>
      </c>
      <c r="B121" s="188" t="s">
        <v>1424</v>
      </c>
      <c r="C121" s="189" t="s">
        <v>1383</v>
      </c>
      <c r="D121" s="4"/>
    </row>
    <row r="122" spans="1:4" x14ac:dyDescent="0.2">
      <c r="A122" s="187" t="s">
        <v>1427</v>
      </c>
      <c r="B122" s="188" t="s">
        <v>1426</v>
      </c>
      <c r="C122" s="189" t="s">
        <v>1383</v>
      </c>
      <c r="D122" s="4"/>
    </row>
    <row r="123" spans="1:4" x14ac:dyDescent="0.2">
      <c r="A123" s="187" t="s">
        <v>1429</v>
      </c>
      <c r="B123" s="188" t="s">
        <v>1428</v>
      </c>
      <c r="C123" s="189" t="s">
        <v>1383</v>
      </c>
      <c r="D123" s="4"/>
    </row>
    <row r="124" spans="1:4" x14ac:dyDescent="0.2">
      <c r="A124" s="187" t="s">
        <v>1431</v>
      </c>
      <c r="B124" s="188" t="s">
        <v>1430</v>
      </c>
      <c r="C124" s="189" t="s">
        <v>1383</v>
      </c>
      <c r="D124" s="4"/>
    </row>
    <row r="125" spans="1:4" x14ac:dyDescent="0.2">
      <c r="A125" s="187" t="s">
        <v>1433</v>
      </c>
      <c r="B125" s="188" t="s">
        <v>1432</v>
      </c>
      <c r="C125" s="189" t="s">
        <v>1383</v>
      </c>
      <c r="D125" s="4"/>
    </row>
    <row r="126" spans="1:4" x14ac:dyDescent="0.2">
      <c r="A126" s="187" t="s">
        <v>1435</v>
      </c>
      <c r="B126" s="188" t="s">
        <v>1434</v>
      </c>
      <c r="C126" s="189" t="s">
        <v>1383</v>
      </c>
      <c r="D126" s="4"/>
    </row>
    <row r="127" spans="1:4" x14ac:dyDescent="0.2">
      <c r="A127" s="187" t="s">
        <v>1437</v>
      </c>
      <c r="B127" s="188" t="s">
        <v>1436</v>
      </c>
      <c r="C127" s="189" t="s">
        <v>1383</v>
      </c>
      <c r="D127" s="4"/>
    </row>
    <row r="128" spans="1:4" x14ac:dyDescent="0.2">
      <c r="A128" s="187" t="s">
        <v>1439</v>
      </c>
      <c r="B128" s="188" t="s">
        <v>1438</v>
      </c>
      <c r="C128" s="189" t="s">
        <v>1383</v>
      </c>
      <c r="D128" s="4"/>
    </row>
    <row r="129" spans="1:4" x14ac:dyDescent="0.2">
      <c r="A129" s="187" t="s">
        <v>1441</v>
      </c>
      <c r="B129" s="188" t="s">
        <v>1440</v>
      </c>
      <c r="C129" s="189" t="s">
        <v>1383</v>
      </c>
      <c r="D129" s="4"/>
    </row>
    <row r="130" spans="1:4" x14ac:dyDescent="0.2">
      <c r="A130" s="187" t="s">
        <v>1443</v>
      </c>
      <c r="B130" s="188" t="s">
        <v>1442</v>
      </c>
      <c r="C130" s="189" t="s">
        <v>1383</v>
      </c>
      <c r="D130" s="4"/>
    </row>
    <row r="131" spans="1:4" x14ac:dyDescent="0.2">
      <c r="A131" s="187" t="s">
        <v>1445</v>
      </c>
      <c r="B131" s="188" t="s">
        <v>1444</v>
      </c>
      <c r="C131" s="189" t="s">
        <v>1383</v>
      </c>
      <c r="D131" s="4"/>
    </row>
    <row r="132" spans="1:4" x14ac:dyDescent="0.2">
      <c r="A132" s="187" t="s">
        <v>1447</v>
      </c>
      <c r="B132" s="188" t="s">
        <v>1446</v>
      </c>
      <c r="C132" s="189" t="s">
        <v>1383</v>
      </c>
      <c r="D132" s="4"/>
    </row>
    <row r="133" spans="1:4" x14ac:dyDescent="0.2">
      <c r="A133" s="187" t="s">
        <v>1449</v>
      </c>
      <c r="B133" s="188" t="s">
        <v>1448</v>
      </c>
      <c r="C133" s="189" t="s">
        <v>1383</v>
      </c>
      <c r="D133" s="4"/>
    </row>
    <row r="134" spans="1:4" x14ac:dyDescent="0.2">
      <c r="A134" s="187" t="s">
        <v>1451</v>
      </c>
      <c r="B134" s="188" t="s">
        <v>1450</v>
      </c>
      <c r="C134" s="189" t="s">
        <v>1383</v>
      </c>
      <c r="D134" s="4"/>
    </row>
    <row r="135" spans="1:4" x14ac:dyDescent="0.2">
      <c r="A135" s="187" t="s">
        <v>1453</v>
      </c>
      <c r="B135" s="188" t="s">
        <v>1452</v>
      </c>
      <c r="C135" s="189" t="s">
        <v>1383</v>
      </c>
      <c r="D135" s="4"/>
    </row>
    <row r="136" spans="1:4" x14ac:dyDescent="0.2">
      <c r="A136" s="187" t="s">
        <v>1455</v>
      </c>
      <c r="B136" s="188" t="s">
        <v>1454</v>
      </c>
      <c r="C136" s="189" t="s">
        <v>1383</v>
      </c>
      <c r="D136" s="4"/>
    </row>
    <row r="137" spans="1:4" x14ac:dyDescent="0.2">
      <c r="A137" s="187" t="s">
        <v>1457</v>
      </c>
      <c r="B137" s="188" t="s">
        <v>1456</v>
      </c>
      <c r="C137" s="189" t="s">
        <v>1383</v>
      </c>
      <c r="D137" s="4"/>
    </row>
    <row r="138" spans="1:4" x14ac:dyDescent="0.2">
      <c r="A138" s="187" t="s">
        <v>1459</v>
      </c>
      <c r="B138" s="188" t="s">
        <v>1458</v>
      </c>
      <c r="C138" s="189" t="s">
        <v>1383</v>
      </c>
      <c r="D138" s="4"/>
    </row>
    <row r="139" spans="1:4" x14ac:dyDescent="0.2">
      <c r="A139" s="187" t="s">
        <v>1461</v>
      </c>
      <c r="B139" s="188" t="s">
        <v>1460</v>
      </c>
      <c r="C139" s="189" t="s">
        <v>1383</v>
      </c>
      <c r="D139" s="4"/>
    </row>
    <row r="140" spans="1:4" x14ac:dyDescent="0.2">
      <c r="A140" s="187" t="s">
        <v>1463</v>
      </c>
      <c r="B140" s="188" t="s">
        <v>1462</v>
      </c>
      <c r="C140" s="189" t="s">
        <v>1383</v>
      </c>
      <c r="D140" s="4"/>
    </row>
    <row r="141" spans="1:4" x14ac:dyDescent="0.2">
      <c r="A141" s="187" t="s">
        <v>1465</v>
      </c>
      <c r="B141" s="188" t="s">
        <v>1464</v>
      </c>
      <c r="C141" s="189" t="s">
        <v>1383</v>
      </c>
      <c r="D141" s="4"/>
    </row>
    <row r="142" spans="1:4" x14ac:dyDescent="0.2">
      <c r="A142" s="187" t="s">
        <v>1467</v>
      </c>
      <c r="B142" s="188" t="s">
        <v>1466</v>
      </c>
      <c r="C142" s="189" t="s">
        <v>1383</v>
      </c>
      <c r="D142" s="4"/>
    </row>
    <row r="143" spans="1:4" x14ac:dyDescent="0.2">
      <c r="A143" s="187" t="s">
        <v>1469</v>
      </c>
      <c r="B143" s="188" t="s">
        <v>1468</v>
      </c>
      <c r="C143" s="189" t="s">
        <v>1383</v>
      </c>
      <c r="D143" s="4"/>
    </row>
    <row r="144" spans="1:4" x14ac:dyDescent="0.2">
      <c r="A144" s="187" t="s">
        <v>1471</v>
      </c>
      <c r="B144" s="188" t="s">
        <v>1470</v>
      </c>
      <c r="C144" s="189" t="s">
        <v>1383</v>
      </c>
      <c r="D144" s="4"/>
    </row>
    <row r="145" spans="1:10" x14ac:dyDescent="0.2">
      <c r="A145" s="187" t="s">
        <v>1473</v>
      </c>
      <c r="B145" s="188" t="s">
        <v>1472</v>
      </c>
      <c r="C145" s="189" t="s">
        <v>1383</v>
      </c>
      <c r="D145" s="4"/>
    </row>
    <row r="146" spans="1:10" x14ac:dyDescent="0.2">
      <c r="A146" s="187" t="s">
        <v>1475</v>
      </c>
      <c r="B146" s="188" t="s">
        <v>1474</v>
      </c>
      <c r="C146" s="189" t="s">
        <v>1383</v>
      </c>
      <c r="D146" s="4"/>
    </row>
    <row r="147" spans="1:10" x14ac:dyDescent="0.2">
      <c r="A147" s="187" t="s">
        <v>1477</v>
      </c>
      <c r="B147" s="188" t="s">
        <v>1476</v>
      </c>
      <c r="C147" s="189" t="s">
        <v>1383</v>
      </c>
      <c r="D147" s="4"/>
      <c r="J147"/>
    </row>
    <row r="148" spans="1:10" x14ac:dyDescent="0.2">
      <c r="A148" s="187" t="s">
        <v>1479</v>
      </c>
      <c r="B148" s="188" t="s">
        <v>1478</v>
      </c>
      <c r="C148" s="189" t="s">
        <v>1383</v>
      </c>
      <c r="D148" s="4"/>
      <c r="J148"/>
    </row>
    <row r="149" spans="1:10" x14ac:dyDescent="0.2">
      <c r="A149" s="187" t="s">
        <v>1481</v>
      </c>
      <c r="B149" s="188" t="s">
        <v>1480</v>
      </c>
      <c r="C149" s="189" t="s">
        <v>1383</v>
      </c>
      <c r="D149" s="4"/>
      <c r="J149"/>
    </row>
    <row r="150" spans="1:10" x14ac:dyDescent="0.2">
      <c r="A150" s="187" t="s">
        <v>1483</v>
      </c>
      <c r="B150" s="188" t="s">
        <v>1482</v>
      </c>
      <c r="C150" s="189" t="s">
        <v>1383</v>
      </c>
      <c r="D150" s="4"/>
      <c r="J150"/>
    </row>
    <row r="151" spans="1:10" x14ac:dyDescent="0.2">
      <c r="A151" s="187" t="s">
        <v>1485</v>
      </c>
      <c r="B151" s="188" t="s">
        <v>1484</v>
      </c>
      <c r="C151" s="189" t="s">
        <v>1383</v>
      </c>
      <c r="D151" s="4"/>
      <c r="J151"/>
    </row>
    <row r="152" spans="1:10" x14ac:dyDescent="0.2">
      <c r="A152" s="187" t="s">
        <v>1487</v>
      </c>
      <c r="B152" s="188" t="s">
        <v>1486</v>
      </c>
      <c r="C152" s="189" t="s">
        <v>1383</v>
      </c>
      <c r="D152" s="4"/>
      <c r="J152"/>
    </row>
    <row r="153" spans="1:10" x14ac:dyDescent="0.2">
      <c r="A153" s="187" t="s">
        <v>1489</v>
      </c>
      <c r="B153" s="188" t="s">
        <v>1488</v>
      </c>
      <c r="C153" s="189" t="s">
        <v>1383</v>
      </c>
      <c r="D153" s="4"/>
      <c r="J153"/>
    </row>
    <row r="154" spans="1:10" x14ac:dyDescent="0.2">
      <c r="A154" s="187" t="s">
        <v>1491</v>
      </c>
      <c r="B154" s="188" t="s">
        <v>1490</v>
      </c>
      <c r="C154" s="189" t="s">
        <v>1383</v>
      </c>
      <c r="D154" s="4"/>
    </row>
    <row r="155" spans="1:10" x14ac:dyDescent="0.2">
      <c r="A155" s="187" t="s">
        <v>1493</v>
      </c>
      <c r="B155" s="188" t="s">
        <v>1492</v>
      </c>
      <c r="C155" s="189" t="s">
        <v>1383</v>
      </c>
      <c r="D155" s="4"/>
    </row>
    <row r="156" spans="1:10" x14ac:dyDescent="0.2">
      <c r="A156" s="187" t="s">
        <v>1495</v>
      </c>
      <c r="B156" s="188" t="s">
        <v>1494</v>
      </c>
      <c r="C156" s="189" t="s">
        <v>1383</v>
      </c>
      <c r="D156" s="4"/>
    </row>
    <row r="157" spans="1:10" x14ac:dyDescent="0.2">
      <c r="A157" s="187" t="s">
        <v>1497</v>
      </c>
      <c r="B157" s="188" t="s">
        <v>1496</v>
      </c>
      <c r="C157" s="189" t="s">
        <v>1383</v>
      </c>
      <c r="D157" s="4"/>
    </row>
    <row r="158" spans="1:10" x14ac:dyDescent="0.2">
      <c r="A158" s="187" t="s">
        <v>51</v>
      </c>
      <c r="B158" s="188" t="s">
        <v>1498</v>
      </c>
      <c r="C158" s="189" t="s">
        <v>1499</v>
      </c>
      <c r="D158" s="4"/>
    </row>
    <row r="159" spans="1:10" x14ac:dyDescent="0.2">
      <c r="A159" s="187" t="s">
        <v>240</v>
      </c>
      <c r="B159" s="188" t="s">
        <v>1500</v>
      </c>
      <c r="C159" s="189" t="s">
        <v>1501</v>
      </c>
      <c r="D159" s="4"/>
    </row>
    <row r="160" spans="1:10" x14ac:dyDescent="0.2">
      <c r="A160" s="187" t="s">
        <v>1503</v>
      </c>
      <c r="B160" s="188" t="s">
        <v>1502</v>
      </c>
      <c r="C160" s="189" t="s">
        <v>1501</v>
      </c>
      <c r="D160" s="4"/>
    </row>
    <row r="161" spans="1:4" x14ac:dyDescent="0.2">
      <c r="A161" s="187" t="s">
        <v>1505</v>
      </c>
      <c r="B161" s="188" t="s">
        <v>1504</v>
      </c>
      <c r="C161" s="189" t="s">
        <v>1501</v>
      </c>
      <c r="D161" s="4"/>
    </row>
    <row r="162" spans="1:4" x14ac:dyDescent="0.2">
      <c r="A162" s="187" t="s">
        <v>1507</v>
      </c>
      <c r="B162" s="188" t="s">
        <v>1506</v>
      </c>
      <c r="C162" s="189" t="s">
        <v>1501</v>
      </c>
      <c r="D162" s="4"/>
    </row>
    <row r="163" spans="1:4" x14ac:dyDescent="0.2">
      <c r="A163" s="187" t="s">
        <v>1509</v>
      </c>
      <c r="B163" s="188" t="s">
        <v>1508</v>
      </c>
      <c r="C163" s="189" t="s">
        <v>1501</v>
      </c>
      <c r="D163" s="4"/>
    </row>
    <row r="164" spans="1:4" x14ac:dyDescent="0.2">
      <c r="A164" s="187" t="s">
        <v>1511</v>
      </c>
      <c r="B164" s="188" t="s">
        <v>1510</v>
      </c>
      <c r="C164" s="189" t="s">
        <v>1501</v>
      </c>
      <c r="D164" s="4"/>
    </row>
    <row r="165" spans="1:4" x14ac:dyDescent="0.2">
      <c r="A165" s="187" t="s">
        <v>1513</v>
      </c>
      <c r="B165" s="188" t="s">
        <v>1512</v>
      </c>
      <c r="C165" s="189" t="s">
        <v>1501</v>
      </c>
      <c r="D165" s="4"/>
    </row>
    <row r="166" spans="1:4" x14ac:dyDescent="0.2">
      <c r="A166" s="187" t="s">
        <v>1515</v>
      </c>
      <c r="B166" s="188" t="s">
        <v>1514</v>
      </c>
      <c r="C166" s="189" t="s">
        <v>1501</v>
      </c>
      <c r="D166" s="4"/>
    </row>
    <row r="167" spans="1:4" x14ac:dyDescent="0.2">
      <c r="A167" s="187" t="s">
        <v>1517</v>
      </c>
      <c r="B167" s="188" t="s">
        <v>1516</v>
      </c>
      <c r="C167" s="189" t="s">
        <v>1501</v>
      </c>
      <c r="D167" s="4"/>
    </row>
    <row r="168" spans="1:4" x14ac:dyDescent="0.2">
      <c r="A168" s="191" t="s">
        <v>1519</v>
      </c>
      <c r="B168" s="192" t="s">
        <v>1518</v>
      </c>
      <c r="C168" s="193" t="s">
        <v>1501</v>
      </c>
      <c r="D168" s="4"/>
    </row>
    <row r="169" spans="1:4" x14ac:dyDescent="0.2">
      <c r="A169" s="194" t="s">
        <v>64</v>
      </c>
      <c r="B169" s="195" t="s">
        <v>1520</v>
      </c>
      <c r="C169" s="196" t="s">
        <v>1521</v>
      </c>
      <c r="D169" s="4"/>
    </row>
    <row r="170" spans="1:4" x14ac:dyDescent="0.2">
      <c r="A170" s="187" t="s">
        <v>65</v>
      </c>
      <c r="B170" s="188" t="s">
        <v>1522</v>
      </c>
      <c r="C170" s="189" t="s">
        <v>1521</v>
      </c>
      <c r="D170" s="4"/>
    </row>
    <row r="171" spans="1:4" x14ac:dyDescent="0.2">
      <c r="A171" s="187" t="s">
        <v>66</v>
      </c>
      <c r="B171" s="188" t="s">
        <v>1523</v>
      </c>
      <c r="C171" s="189" t="s">
        <v>1521</v>
      </c>
      <c r="D171" s="4"/>
    </row>
    <row r="172" spans="1:4" x14ac:dyDescent="0.2">
      <c r="A172" s="187" t="s">
        <v>67</v>
      </c>
      <c r="B172" s="188" t="s">
        <v>1524</v>
      </c>
      <c r="C172" s="189" t="s">
        <v>1521</v>
      </c>
      <c r="D172" s="4"/>
    </row>
    <row r="173" spans="1:4" x14ac:dyDescent="0.2">
      <c r="A173" s="187" t="s">
        <v>68</v>
      </c>
      <c r="B173" s="188" t="s">
        <v>1525</v>
      </c>
      <c r="C173" s="189" t="s">
        <v>1521</v>
      </c>
      <c r="D173" s="4"/>
    </row>
    <row r="174" spans="1:4" x14ac:dyDescent="0.2">
      <c r="A174" s="187" t="s">
        <v>69</v>
      </c>
      <c r="B174" s="188" t="s">
        <v>1526</v>
      </c>
      <c r="C174" s="189" t="s">
        <v>1521</v>
      </c>
      <c r="D174" s="4"/>
    </row>
    <row r="175" spans="1:4" x14ac:dyDescent="0.2">
      <c r="A175" s="187" t="s">
        <v>70</v>
      </c>
      <c r="B175" s="188" t="s">
        <v>1527</v>
      </c>
      <c r="C175" s="189" t="s">
        <v>1521</v>
      </c>
      <c r="D175" s="4"/>
    </row>
    <row r="176" spans="1:4" x14ac:dyDescent="0.2">
      <c r="A176" s="187" t="s">
        <v>1529</v>
      </c>
      <c r="B176" s="188" t="s">
        <v>1528</v>
      </c>
      <c r="C176" s="189" t="s">
        <v>1521</v>
      </c>
      <c r="D176" s="4"/>
    </row>
    <row r="177" spans="1:4" x14ac:dyDescent="0.2">
      <c r="A177" s="187" t="s">
        <v>97</v>
      </c>
      <c r="B177" s="188" t="s">
        <v>1530</v>
      </c>
      <c r="C177" s="189" t="s">
        <v>1521</v>
      </c>
      <c r="D177" s="4"/>
    </row>
    <row r="178" spans="1:4" x14ac:dyDescent="0.2">
      <c r="A178" s="187" t="s">
        <v>71</v>
      </c>
      <c r="B178" s="188" t="s">
        <v>1531</v>
      </c>
      <c r="C178" s="189" t="s">
        <v>1521</v>
      </c>
      <c r="D178" s="4"/>
    </row>
    <row r="179" spans="1:4" x14ac:dyDescent="0.2">
      <c r="A179" s="187" t="s">
        <v>1362</v>
      </c>
      <c r="B179" s="188" t="s">
        <v>1532</v>
      </c>
      <c r="C179" s="189" t="s">
        <v>1521</v>
      </c>
      <c r="D179" s="4"/>
    </row>
    <row r="180" spans="1:4" x14ac:dyDescent="0.2">
      <c r="A180" s="187" t="s">
        <v>1534</v>
      </c>
      <c r="B180" s="188" t="s">
        <v>1533</v>
      </c>
      <c r="C180" s="189" t="s">
        <v>1521</v>
      </c>
      <c r="D180" s="4"/>
    </row>
    <row r="181" spans="1:4" x14ac:dyDescent="0.2">
      <c r="A181" s="187" t="s">
        <v>1536</v>
      </c>
      <c r="B181" s="188" t="s">
        <v>1535</v>
      </c>
      <c r="C181" s="189" t="s">
        <v>1521</v>
      </c>
      <c r="D181" s="4"/>
    </row>
    <row r="182" spans="1:4" x14ac:dyDescent="0.2">
      <c r="A182" s="187" t="s">
        <v>220</v>
      </c>
      <c r="B182" s="188" t="s">
        <v>1537</v>
      </c>
      <c r="C182" s="189" t="s">
        <v>1521</v>
      </c>
      <c r="D182" s="4"/>
    </row>
    <row r="183" spans="1:4" x14ac:dyDescent="0.2">
      <c r="A183" s="187" t="s">
        <v>221</v>
      </c>
      <c r="B183" s="188" t="s">
        <v>1538</v>
      </c>
      <c r="C183" s="189" t="s">
        <v>1521</v>
      </c>
      <c r="D183" s="4"/>
    </row>
    <row r="184" spans="1:4" x14ac:dyDescent="0.2">
      <c r="A184" s="187" t="s">
        <v>1540</v>
      </c>
      <c r="B184" s="188" t="s">
        <v>1539</v>
      </c>
      <c r="C184" s="189" t="s">
        <v>1521</v>
      </c>
      <c r="D184" s="4"/>
    </row>
    <row r="185" spans="1:4" x14ac:dyDescent="0.2">
      <c r="A185" s="187" t="s">
        <v>98</v>
      </c>
      <c r="B185" s="188" t="s">
        <v>1541</v>
      </c>
      <c r="C185" s="189" t="s">
        <v>1521</v>
      </c>
      <c r="D185" s="4"/>
    </row>
    <row r="186" spans="1:4" x14ac:dyDescent="0.2">
      <c r="A186" s="187" t="s">
        <v>62</v>
      </c>
      <c r="B186" s="188" t="s">
        <v>1542</v>
      </c>
      <c r="C186" s="189" t="s">
        <v>1521</v>
      </c>
      <c r="D186" s="4"/>
    </row>
    <row r="187" spans="1:4" x14ac:dyDescent="0.2">
      <c r="A187" s="187" t="s">
        <v>63</v>
      </c>
      <c r="B187" s="188" t="s">
        <v>1543</v>
      </c>
      <c r="C187" s="189" t="s">
        <v>1521</v>
      </c>
      <c r="D187" s="4"/>
    </row>
    <row r="188" spans="1:4" x14ac:dyDescent="0.2">
      <c r="A188" s="187" t="s">
        <v>1545</v>
      </c>
      <c r="B188" s="188" t="s">
        <v>1544</v>
      </c>
      <c r="C188" s="189" t="s">
        <v>1521</v>
      </c>
      <c r="D188" s="4"/>
    </row>
    <row r="189" spans="1:4" x14ac:dyDescent="0.2">
      <c r="A189" s="187" t="s">
        <v>241</v>
      </c>
      <c r="B189" s="188" t="s">
        <v>1546</v>
      </c>
      <c r="C189" s="189" t="s">
        <v>1521</v>
      </c>
      <c r="D189" s="4"/>
    </row>
    <row r="190" spans="1:4" x14ac:dyDescent="0.2">
      <c r="A190" s="187" t="s">
        <v>1548</v>
      </c>
      <c r="B190" s="188" t="s">
        <v>1547</v>
      </c>
      <c r="C190" s="189" t="s">
        <v>1521</v>
      </c>
      <c r="D190" s="4"/>
    </row>
    <row r="191" spans="1:4" x14ac:dyDescent="0.2">
      <c r="A191" s="187" t="s">
        <v>72</v>
      </c>
      <c r="B191" s="188" t="s">
        <v>1549</v>
      </c>
      <c r="C191" s="189" t="s">
        <v>1521</v>
      </c>
      <c r="D191" s="4"/>
    </row>
    <row r="192" spans="1:4" x14ac:dyDescent="0.2">
      <c r="A192" s="187" t="s">
        <v>73</v>
      </c>
      <c r="B192" s="188" t="s">
        <v>1550</v>
      </c>
      <c r="C192" s="189" t="s">
        <v>1521</v>
      </c>
      <c r="D192" s="4"/>
    </row>
    <row r="193" spans="1:4" x14ac:dyDescent="0.2">
      <c r="A193" s="187" t="s">
        <v>74</v>
      </c>
      <c r="B193" s="188" t="s">
        <v>1551</v>
      </c>
      <c r="C193" s="189" t="s">
        <v>1521</v>
      </c>
      <c r="D193" s="4"/>
    </row>
    <row r="194" spans="1:4" x14ac:dyDescent="0.2">
      <c r="A194" s="187" t="s">
        <v>75</v>
      </c>
      <c r="B194" s="188" t="s">
        <v>1552</v>
      </c>
      <c r="C194" s="189" t="s">
        <v>1521</v>
      </c>
      <c r="D194" s="4"/>
    </row>
    <row r="195" spans="1:4" x14ac:dyDescent="0.2">
      <c r="A195" s="187" t="s">
        <v>76</v>
      </c>
      <c r="B195" s="188" t="s">
        <v>1553</v>
      </c>
      <c r="C195" s="189" t="s">
        <v>1521</v>
      </c>
      <c r="D195" s="4"/>
    </row>
    <row r="196" spans="1:4" x14ac:dyDescent="0.2">
      <c r="A196" s="187" t="s">
        <v>1555</v>
      </c>
      <c r="B196" s="188" t="s">
        <v>1554</v>
      </c>
      <c r="C196" s="189" t="s">
        <v>1521</v>
      </c>
      <c r="D196" s="4"/>
    </row>
    <row r="197" spans="1:4" x14ac:dyDescent="0.2">
      <c r="A197" s="187" t="s">
        <v>1557</v>
      </c>
      <c r="B197" s="188" t="s">
        <v>1556</v>
      </c>
      <c r="C197" s="189" t="s">
        <v>1521</v>
      </c>
      <c r="D197" s="4"/>
    </row>
    <row r="198" spans="1:4" x14ac:dyDescent="0.2">
      <c r="A198" s="187" t="s">
        <v>1559</v>
      </c>
      <c r="B198" s="188" t="s">
        <v>1558</v>
      </c>
      <c r="C198" s="189" t="s">
        <v>1521</v>
      </c>
      <c r="D198" s="4"/>
    </row>
    <row r="199" spans="1:4" x14ac:dyDescent="0.2">
      <c r="A199" s="187" t="s">
        <v>77</v>
      </c>
      <c r="B199" s="188" t="s">
        <v>1560</v>
      </c>
      <c r="C199" s="189" t="s">
        <v>1521</v>
      </c>
      <c r="D199" s="4"/>
    </row>
    <row r="200" spans="1:4" x14ac:dyDescent="0.2">
      <c r="A200" s="187" t="s">
        <v>99</v>
      </c>
      <c r="B200" s="188" t="s">
        <v>1561</v>
      </c>
      <c r="C200" s="189" t="s">
        <v>1521</v>
      </c>
      <c r="D200" s="4"/>
    </row>
    <row r="201" spans="1:4" x14ac:dyDescent="0.2">
      <c r="A201" s="187" t="s">
        <v>1563</v>
      </c>
      <c r="B201" s="188" t="s">
        <v>1562</v>
      </c>
      <c r="C201" s="189" t="s">
        <v>1521</v>
      </c>
      <c r="D201" s="4"/>
    </row>
    <row r="202" spans="1:4" x14ac:dyDescent="0.2">
      <c r="A202" s="187" t="s">
        <v>78</v>
      </c>
      <c r="B202" s="188" t="s">
        <v>1564</v>
      </c>
      <c r="C202" s="189" t="s">
        <v>1521</v>
      </c>
      <c r="D202" s="4"/>
    </row>
    <row r="203" spans="1:4" x14ac:dyDescent="0.2">
      <c r="A203" s="187" t="s">
        <v>222</v>
      </c>
      <c r="B203" s="188" t="s">
        <v>1565</v>
      </c>
      <c r="C203" s="189" t="s">
        <v>1521</v>
      </c>
      <c r="D203" s="4"/>
    </row>
    <row r="204" spans="1:4" x14ac:dyDescent="0.2">
      <c r="A204" s="187" t="s">
        <v>1250</v>
      </c>
      <c r="B204" s="188" t="s">
        <v>1566</v>
      </c>
      <c r="C204" s="189" t="s">
        <v>1521</v>
      </c>
      <c r="D204" s="4"/>
    </row>
    <row r="205" spans="1:4" x14ac:dyDescent="0.2">
      <c r="A205" s="187" t="s">
        <v>79</v>
      </c>
      <c r="B205" s="188" t="s">
        <v>1567</v>
      </c>
      <c r="C205" s="189" t="s">
        <v>1521</v>
      </c>
      <c r="D205" s="4"/>
    </row>
    <row r="206" spans="1:4" x14ac:dyDescent="0.2">
      <c r="A206" s="187" t="s">
        <v>242</v>
      </c>
      <c r="B206" s="188" t="s">
        <v>1568</v>
      </c>
      <c r="C206" s="189" t="s">
        <v>1521</v>
      </c>
      <c r="D206" s="4"/>
    </row>
    <row r="207" spans="1:4" x14ac:dyDescent="0.2">
      <c r="A207" s="187" t="s">
        <v>1570</v>
      </c>
      <c r="B207" s="188" t="s">
        <v>1569</v>
      </c>
      <c r="C207" s="189" t="s">
        <v>1521</v>
      </c>
      <c r="D207" s="4"/>
    </row>
    <row r="208" spans="1:4" x14ac:dyDescent="0.2">
      <c r="A208" s="187" t="s">
        <v>1363</v>
      </c>
      <c r="B208" s="188" t="s">
        <v>1571</v>
      </c>
      <c r="C208" s="189" t="s">
        <v>1521</v>
      </c>
      <c r="D208" s="4"/>
    </row>
    <row r="209" spans="1:4" x14ac:dyDescent="0.2">
      <c r="A209" s="187" t="s">
        <v>223</v>
      </c>
      <c r="B209" s="188" t="s">
        <v>1572</v>
      </c>
      <c r="C209" s="189" t="s">
        <v>1521</v>
      </c>
      <c r="D209" s="4"/>
    </row>
    <row r="210" spans="1:4" x14ac:dyDescent="0.2">
      <c r="A210" s="187" t="s">
        <v>1574</v>
      </c>
      <c r="B210" s="188" t="s">
        <v>1573</v>
      </c>
      <c r="C210" s="189" t="s">
        <v>1521</v>
      </c>
      <c r="D210" s="4"/>
    </row>
    <row r="211" spans="1:4" x14ac:dyDescent="0.2">
      <c r="A211" s="187" t="s">
        <v>1364</v>
      </c>
      <c r="B211" s="188" t="s">
        <v>1575</v>
      </c>
      <c r="C211" s="189" t="s">
        <v>1521</v>
      </c>
      <c r="D211" s="4"/>
    </row>
    <row r="212" spans="1:4" x14ac:dyDescent="0.2">
      <c r="A212" s="187" t="s">
        <v>80</v>
      </c>
      <c r="B212" s="188" t="s">
        <v>1576</v>
      </c>
      <c r="C212" s="189" t="s">
        <v>1521</v>
      </c>
      <c r="D212" s="4"/>
    </row>
    <row r="213" spans="1:4" x14ac:dyDescent="0.2">
      <c r="A213" s="187" t="s">
        <v>81</v>
      </c>
      <c r="B213" s="188" t="s">
        <v>1577</v>
      </c>
      <c r="C213" s="189" t="s">
        <v>1521</v>
      </c>
      <c r="D213" s="4"/>
    </row>
    <row r="214" spans="1:4" x14ac:dyDescent="0.2">
      <c r="A214" s="187" t="s">
        <v>82</v>
      </c>
      <c r="B214" s="188" t="s">
        <v>1578</v>
      </c>
      <c r="C214" s="189" t="s">
        <v>1521</v>
      </c>
      <c r="D214" s="4"/>
    </row>
    <row r="215" spans="1:4" x14ac:dyDescent="0.2">
      <c r="A215" s="187" t="s">
        <v>1580</v>
      </c>
      <c r="B215" s="188" t="s">
        <v>1579</v>
      </c>
      <c r="C215" s="189" t="s">
        <v>1521</v>
      </c>
      <c r="D215" s="4"/>
    </row>
    <row r="216" spans="1:4" x14ac:dyDescent="0.2">
      <c r="A216" s="187" t="s">
        <v>1582</v>
      </c>
      <c r="B216" s="188" t="s">
        <v>1581</v>
      </c>
      <c r="C216" s="189" t="s">
        <v>1521</v>
      </c>
      <c r="D216" s="4"/>
    </row>
    <row r="217" spans="1:4" x14ac:dyDescent="0.2">
      <c r="A217" s="187" t="s">
        <v>1584</v>
      </c>
      <c r="B217" s="188" t="s">
        <v>1583</v>
      </c>
      <c r="C217" s="189" t="s">
        <v>1521</v>
      </c>
      <c r="D217" s="4"/>
    </row>
    <row r="218" spans="1:4" x14ac:dyDescent="0.2">
      <c r="A218" s="187" t="s">
        <v>1586</v>
      </c>
      <c r="B218" s="188" t="s">
        <v>1585</v>
      </c>
      <c r="C218" s="189" t="s">
        <v>1521</v>
      </c>
      <c r="D218" s="4"/>
    </row>
    <row r="219" spans="1:4" x14ac:dyDescent="0.2">
      <c r="A219" s="187" t="s">
        <v>1588</v>
      </c>
      <c r="B219" s="188" t="s">
        <v>1587</v>
      </c>
      <c r="C219" s="189" t="s">
        <v>1521</v>
      </c>
      <c r="D219" s="4"/>
    </row>
    <row r="220" spans="1:4" x14ac:dyDescent="0.2">
      <c r="A220" s="187" t="s">
        <v>83</v>
      </c>
      <c r="B220" s="188" t="s">
        <v>1589</v>
      </c>
      <c r="C220" s="189" t="s">
        <v>1521</v>
      </c>
      <c r="D220" s="4"/>
    </row>
    <row r="221" spans="1:4" x14ac:dyDescent="0.2">
      <c r="A221" s="187" t="s">
        <v>100</v>
      </c>
      <c r="B221" s="188" t="s">
        <v>1590</v>
      </c>
      <c r="C221" s="189" t="s">
        <v>1521</v>
      </c>
      <c r="D221" s="4"/>
    </row>
    <row r="222" spans="1:4" x14ac:dyDescent="0.2">
      <c r="A222" s="187" t="s">
        <v>84</v>
      </c>
      <c r="B222" s="188" t="s">
        <v>1591</v>
      </c>
      <c r="C222" s="189" t="s">
        <v>1521</v>
      </c>
      <c r="D222" s="4"/>
    </row>
    <row r="223" spans="1:4" x14ac:dyDescent="0.2">
      <c r="A223" s="187" t="s">
        <v>1593</v>
      </c>
      <c r="B223" s="188" t="s">
        <v>1592</v>
      </c>
      <c r="C223" s="189" t="s">
        <v>1521</v>
      </c>
      <c r="D223" s="4"/>
    </row>
    <row r="224" spans="1:4" x14ac:dyDescent="0.2">
      <c r="A224" s="190" t="s">
        <v>1595</v>
      </c>
      <c r="B224" s="188" t="s">
        <v>1594</v>
      </c>
      <c r="C224" s="189" t="s">
        <v>1521</v>
      </c>
      <c r="D224" s="4"/>
    </row>
    <row r="225" spans="1:4" x14ac:dyDescent="0.2">
      <c r="A225" s="190" t="s">
        <v>1597</v>
      </c>
      <c r="B225" s="188" t="s">
        <v>1596</v>
      </c>
      <c r="C225" s="189" t="s">
        <v>1521</v>
      </c>
      <c r="D225" s="4"/>
    </row>
    <row r="226" spans="1:4" x14ac:dyDescent="0.2">
      <c r="A226" s="187" t="s">
        <v>52</v>
      </c>
      <c r="B226" s="188" t="s">
        <v>1598</v>
      </c>
      <c r="C226" s="189" t="s">
        <v>1521</v>
      </c>
      <c r="D226" s="4"/>
    </row>
    <row r="227" spans="1:4" x14ac:dyDescent="0.2">
      <c r="A227" s="187" t="s">
        <v>53</v>
      </c>
      <c r="B227" s="188" t="s">
        <v>1599</v>
      </c>
      <c r="C227" s="189" t="s">
        <v>1521</v>
      </c>
      <c r="D227" s="4"/>
    </row>
    <row r="228" spans="1:4" x14ac:dyDescent="0.2">
      <c r="A228" s="187" t="s">
        <v>54</v>
      </c>
      <c r="B228" s="188" t="s">
        <v>1600</v>
      </c>
      <c r="C228" s="189" t="s">
        <v>1521</v>
      </c>
      <c r="D228" s="4"/>
    </row>
    <row r="229" spans="1:4" x14ac:dyDescent="0.2">
      <c r="A229" s="187" t="s">
        <v>55</v>
      </c>
      <c r="B229" s="188" t="s">
        <v>1601</v>
      </c>
      <c r="C229" s="189" t="s">
        <v>1521</v>
      </c>
      <c r="D229" s="4"/>
    </row>
    <row r="230" spans="1:4" x14ac:dyDescent="0.2">
      <c r="A230" s="187" t="s">
        <v>56</v>
      </c>
      <c r="B230" s="188" t="s">
        <v>1602</v>
      </c>
      <c r="C230" s="189" t="s">
        <v>1521</v>
      </c>
      <c r="D230" s="4"/>
    </row>
    <row r="231" spans="1:4" x14ac:dyDescent="0.2">
      <c r="A231" s="187" t="s">
        <v>1604</v>
      </c>
      <c r="B231" s="188" t="s">
        <v>1603</v>
      </c>
      <c r="C231" s="189" t="s">
        <v>1521</v>
      </c>
      <c r="D231" s="4"/>
    </row>
    <row r="232" spans="1:4" x14ac:dyDescent="0.2">
      <c r="A232" s="187" t="s">
        <v>1251</v>
      </c>
      <c r="B232" s="188" t="s">
        <v>1605</v>
      </c>
      <c r="C232" s="189" t="s">
        <v>1521</v>
      </c>
      <c r="D232" s="4"/>
    </row>
    <row r="233" spans="1:4" x14ac:dyDescent="0.2">
      <c r="A233" s="187" t="s">
        <v>243</v>
      </c>
      <c r="B233" s="188" t="s">
        <v>1606</v>
      </c>
      <c r="C233" s="189" t="s">
        <v>1521</v>
      </c>
      <c r="D233" s="4"/>
    </row>
    <row r="234" spans="1:4" x14ac:dyDescent="0.2">
      <c r="A234" s="187" t="s">
        <v>1252</v>
      </c>
      <c r="B234" s="188" t="s">
        <v>1607</v>
      </c>
      <c r="C234" s="189" t="s">
        <v>1521</v>
      </c>
      <c r="D234" s="4"/>
    </row>
    <row r="235" spans="1:4" x14ac:dyDescent="0.2">
      <c r="A235" s="187" t="s">
        <v>244</v>
      </c>
      <c r="B235" s="188" t="s">
        <v>1608</v>
      </c>
      <c r="C235" s="189" t="s">
        <v>1521</v>
      </c>
      <c r="D235" s="4"/>
    </row>
    <row r="236" spans="1:4" x14ac:dyDescent="0.2">
      <c r="A236" s="187" t="s">
        <v>57</v>
      </c>
      <c r="B236" s="188" t="s">
        <v>1609</v>
      </c>
      <c r="C236" s="189" t="s">
        <v>1521</v>
      </c>
      <c r="D236" s="4"/>
    </row>
    <row r="237" spans="1:4" x14ac:dyDescent="0.2">
      <c r="A237" s="187" t="s">
        <v>58</v>
      </c>
      <c r="B237" s="188" t="s">
        <v>1610</v>
      </c>
      <c r="C237" s="189" t="s">
        <v>1521</v>
      </c>
      <c r="D237" s="4"/>
    </row>
    <row r="238" spans="1:4" x14ac:dyDescent="0.2">
      <c r="A238" s="187" t="s">
        <v>59</v>
      </c>
      <c r="B238" s="188" t="s">
        <v>1611</v>
      </c>
      <c r="C238" s="189" t="s">
        <v>1521</v>
      </c>
      <c r="D238" s="4"/>
    </row>
    <row r="239" spans="1:4" x14ac:dyDescent="0.2">
      <c r="A239" s="190" t="s">
        <v>245</v>
      </c>
      <c r="B239" s="188" t="s">
        <v>1612</v>
      </c>
      <c r="C239" s="189" t="s">
        <v>1521</v>
      </c>
      <c r="D239" s="4"/>
    </row>
    <row r="240" spans="1:4" x14ac:dyDescent="0.2">
      <c r="A240" s="190" t="s">
        <v>61</v>
      </c>
      <c r="B240" s="188" t="s">
        <v>1613</v>
      </c>
      <c r="C240" s="189" t="s">
        <v>1521</v>
      </c>
      <c r="D240" s="4"/>
    </row>
    <row r="241" spans="1:4" x14ac:dyDescent="0.2">
      <c r="A241" s="187" t="s">
        <v>246</v>
      </c>
      <c r="B241" s="188" t="s">
        <v>1614</v>
      </c>
      <c r="C241" s="189" t="s">
        <v>1521</v>
      </c>
      <c r="D241" s="4"/>
    </row>
    <row r="242" spans="1:4" x14ac:dyDescent="0.2">
      <c r="A242" s="190" t="s">
        <v>60</v>
      </c>
      <c r="B242" s="188" t="s">
        <v>1615</v>
      </c>
      <c r="C242" s="189" t="s">
        <v>1521</v>
      </c>
      <c r="D242" s="4"/>
    </row>
    <row r="243" spans="1:4" x14ac:dyDescent="0.2">
      <c r="A243" s="187" t="s">
        <v>85</v>
      </c>
      <c r="B243" s="188" t="s">
        <v>1616</v>
      </c>
      <c r="C243" s="189" t="s">
        <v>1521</v>
      </c>
      <c r="D243" s="4"/>
    </row>
    <row r="244" spans="1:4" x14ac:dyDescent="0.2">
      <c r="A244" s="187" t="s">
        <v>86</v>
      </c>
      <c r="B244" s="188" t="s">
        <v>1617</v>
      </c>
      <c r="C244" s="189" t="s">
        <v>1521</v>
      </c>
      <c r="D244" s="4"/>
    </row>
    <row r="245" spans="1:4" x14ac:dyDescent="0.2">
      <c r="A245" s="187" t="s">
        <v>87</v>
      </c>
      <c r="B245" s="188" t="s">
        <v>1618</v>
      </c>
      <c r="C245" s="189" t="s">
        <v>1521</v>
      </c>
      <c r="D245" s="4"/>
    </row>
    <row r="246" spans="1:4" x14ac:dyDescent="0.2">
      <c r="A246" s="187" t="s">
        <v>88</v>
      </c>
      <c r="B246" s="188" t="s">
        <v>1619</v>
      </c>
      <c r="C246" s="189" t="s">
        <v>1521</v>
      </c>
      <c r="D246" s="4"/>
    </row>
    <row r="247" spans="1:4" x14ac:dyDescent="0.2">
      <c r="A247" s="187" t="s">
        <v>89</v>
      </c>
      <c r="B247" s="188" t="s">
        <v>1620</v>
      </c>
      <c r="C247" s="189" t="s">
        <v>1521</v>
      </c>
      <c r="D247" s="4"/>
    </row>
    <row r="248" spans="1:4" x14ac:dyDescent="0.2">
      <c r="A248" s="187" t="s">
        <v>1253</v>
      </c>
      <c r="B248" s="188" t="s">
        <v>1621</v>
      </c>
      <c r="C248" s="189" t="s">
        <v>1521</v>
      </c>
      <c r="D248" s="4"/>
    </row>
    <row r="249" spans="1:4" x14ac:dyDescent="0.2">
      <c r="A249" s="187" t="s">
        <v>1254</v>
      </c>
      <c r="B249" s="188" t="s">
        <v>1622</v>
      </c>
      <c r="C249" s="189" t="s">
        <v>1521</v>
      </c>
    </row>
    <row r="250" spans="1:4" x14ac:dyDescent="0.2">
      <c r="A250" s="187" t="s">
        <v>224</v>
      </c>
      <c r="B250" s="188" t="s">
        <v>1623</v>
      </c>
      <c r="C250" s="189" t="s">
        <v>1521</v>
      </c>
    </row>
    <row r="251" spans="1:4" x14ac:dyDescent="0.2">
      <c r="A251" s="187" t="s">
        <v>1255</v>
      </c>
      <c r="B251" s="188" t="s">
        <v>1624</v>
      </c>
      <c r="C251" s="189" t="s">
        <v>1521</v>
      </c>
    </row>
    <row r="252" spans="1:4" x14ac:dyDescent="0.2">
      <c r="A252" s="187" t="s">
        <v>1626</v>
      </c>
      <c r="B252" s="188" t="s">
        <v>1625</v>
      </c>
      <c r="C252" s="189" t="s">
        <v>1521</v>
      </c>
    </row>
    <row r="253" spans="1:4" x14ac:dyDescent="0.2">
      <c r="A253" s="187" t="s">
        <v>225</v>
      </c>
      <c r="B253" s="188" t="s">
        <v>1627</v>
      </c>
      <c r="C253" s="189" t="s">
        <v>1521</v>
      </c>
    </row>
    <row r="254" spans="1:4" x14ac:dyDescent="0.2">
      <c r="A254" s="187" t="s">
        <v>1629</v>
      </c>
      <c r="B254" s="188" t="s">
        <v>1628</v>
      </c>
      <c r="C254" s="189" t="s">
        <v>1521</v>
      </c>
    </row>
    <row r="255" spans="1:4" x14ac:dyDescent="0.2">
      <c r="A255" s="187" t="s">
        <v>226</v>
      </c>
      <c r="B255" s="188" t="s">
        <v>1630</v>
      </c>
      <c r="C255" s="189" t="s">
        <v>1521</v>
      </c>
    </row>
    <row r="256" spans="1:4" x14ac:dyDescent="0.2">
      <c r="A256" s="187" t="s">
        <v>1256</v>
      </c>
      <c r="B256" s="188" t="s">
        <v>1631</v>
      </c>
      <c r="C256" s="189" t="s">
        <v>1521</v>
      </c>
    </row>
    <row r="257" spans="1:3" x14ac:dyDescent="0.2">
      <c r="A257" s="187" t="s">
        <v>96</v>
      </c>
      <c r="B257" s="188" t="s">
        <v>1632</v>
      </c>
      <c r="C257" s="189" t="s">
        <v>1521</v>
      </c>
    </row>
    <row r="258" spans="1:3" x14ac:dyDescent="0.2">
      <c r="A258" s="187" t="s">
        <v>90</v>
      </c>
      <c r="B258" s="188" t="s">
        <v>1633</v>
      </c>
      <c r="C258" s="189" t="s">
        <v>1521</v>
      </c>
    </row>
    <row r="259" spans="1:3" x14ac:dyDescent="0.2">
      <c r="A259" s="187" t="s">
        <v>91</v>
      </c>
      <c r="B259" s="188" t="s">
        <v>1634</v>
      </c>
      <c r="C259" s="189" t="s">
        <v>1521</v>
      </c>
    </row>
    <row r="260" spans="1:3" x14ac:dyDescent="0.2">
      <c r="A260" s="187" t="s">
        <v>92</v>
      </c>
      <c r="B260" s="188" t="s">
        <v>1635</v>
      </c>
      <c r="C260" s="189" t="s">
        <v>1521</v>
      </c>
    </row>
    <row r="261" spans="1:3" x14ac:dyDescent="0.2">
      <c r="A261" s="187" t="s">
        <v>93</v>
      </c>
      <c r="B261" s="188" t="s">
        <v>1636</v>
      </c>
      <c r="C261" s="189" t="s">
        <v>1521</v>
      </c>
    </row>
    <row r="262" spans="1:3" x14ac:dyDescent="0.2">
      <c r="A262" s="187" t="s">
        <v>94</v>
      </c>
      <c r="B262" s="188" t="s">
        <v>1637</v>
      </c>
      <c r="C262" s="189" t="s">
        <v>1521</v>
      </c>
    </row>
    <row r="263" spans="1:3" x14ac:dyDescent="0.2">
      <c r="A263" s="187" t="s">
        <v>1257</v>
      </c>
      <c r="B263" s="188" t="s">
        <v>1638</v>
      </c>
      <c r="C263" s="189" t="s">
        <v>1521</v>
      </c>
    </row>
    <row r="264" spans="1:3" x14ac:dyDescent="0.2">
      <c r="A264" s="187" t="s">
        <v>1205</v>
      </c>
      <c r="B264" s="188" t="s">
        <v>1639</v>
      </c>
      <c r="C264" s="189" t="s">
        <v>1521</v>
      </c>
    </row>
    <row r="265" spans="1:3" x14ac:dyDescent="0.2">
      <c r="A265" s="187" t="s">
        <v>95</v>
      </c>
      <c r="B265" s="188" t="s">
        <v>1640</v>
      </c>
      <c r="C265" s="189" t="s">
        <v>1521</v>
      </c>
    </row>
    <row r="266" spans="1:3" x14ac:dyDescent="0.2">
      <c r="A266" s="191" t="s">
        <v>247</v>
      </c>
      <c r="B266" s="192" t="s">
        <v>1641</v>
      </c>
      <c r="C266" s="193" t="s">
        <v>1521</v>
      </c>
    </row>
  </sheetData>
  <phoneticPr fontId="18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1"/>
    <pageSetUpPr fitToPage="1"/>
  </sheetPr>
  <dimension ref="A1:F98"/>
  <sheetViews>
    <sheetView view="pageBreakPreview" topLeftCell="A26" zoomScaleNormal="100" zoomScaleSheetLayoutView="100" workbookViewId="0">
      <selection activeCell="I24" sqref="I24"/>
    </sheetView>
  </sheetViews>
  <sheetFormatPr defaultColWidth="9" defaultRowHeight="12" x14ac:dyDescent="0.2"/>
  <cols>
    <col min="1" max="1" width="34.44140625" style="4" bestFit="1" customWidth="1"/>
    <col min="2" max="2" width="8.44140625" style="4" bestFit="1" customWidth="1"/>
    <col min="3" max="3" width="10.21875" style="5" bestFit="1" customWidth="1"/>
    <col min="4" max="4" width="5.88671875" style="5" bestFit="1" customWidth="1"/>
    <col min="5" max="5" width="4" style="5" customWidth="1"/>
    <col min="6" max="6" width="15.109375" style="4" bestFit="1" customWidth="1"/>
    <col min="7" max="16384" width="9" style="4"/>
  </cols>
  <sheetData>
    <row r="1" spans="1:6" x14ac:dyDescent="0.2">
      <c r="A1" s="25" t="s">
        <v>128</v>
      </c>
      <c r="B1" s="25" t="s">
        <v>142</v>
      </c>
      <c r="C1" s="25" t="s">
        <v>129</v>
      </c>
      <c r="D1" s="26" t="s">
        <v>133</v>
      </c>
      <c r="F1" s="6" t="s">
        <v>131</v>
      </c>
    </row>
    <row r="2" spans="1:6" x14ac:dyDescent="0.2">
      <c r="A2" s="91" t="s">
        <v>1273</v>
      </c>
      <c r="B2" s="91">
        <v>1</v>
      </c>
      <c r="C2" s="92" t="s">
        <v>295</v>
      </c>
      <c r="D2" s="92" t="s">
        <v>1152</v>
      </c>
      <c r="F2" s="6" t="s">
        <v>132</v>
      </c>
    </row>
    <row r="3" spans="1:6" x14ac:dyDescent="0.2">
      <c r="A3" s="126" t="s">
        <v>1274</v>
      </c>
      <c r="B3" s="126"/>
      <c r="C3" s="127" t="s">
        <v>1153</v>
      </c>
      <c r="D3" s="127" t="s">
        <v>1154</v>
      </c>
      <c r="F3" s="6" t="s">
        <v>1145</v>
      </c>
    </row>
    <row r="4" spans="1:6" x14ac:dyDescent="0.2">
      <c r="A4" s="126" t="s">
        <v>1275</v>
      </c>
      <c r="B4" s="126"/>
      <c r="C4" s="127" t="s">
        <v>1269</v>
      </c>
      <c r="D4" s="127" t="s">
        <v>1270</v>
      </c>
      <c r="F4" s="6" t="s">
        <v>1146</v>
      </c>
    </row>
    <row r="5" spans="1:6" x14ac:dyDescent="0.2">
      <c r="A5" s="91" t="s">
        <v>1276</v>
      </c>
      <c r="B5" s="91">
        <v>4</v>
      </c>
      <c r="C5" s="92" t="s">
        <v>1155</v>
      </c>
      <c r="D5" s="92" t="s">
        <v>1156</v>
      </c>
      <c r="F5" s="6" t="s">
        <v>1147</v>
      </c>
    </row>
    <row r="6" spans="1:6" x14ac:dyDescent="0.2">
      <c r="A6" s="126" t="s">
        <v>1277</v>
      </c>
      <c r="B6" s="126"/>
      <c r="C6" s="127" t="s">
        <v>296</v>
      </c>
      <c r="D6" s="127" t="s">
        <v>1157</v>
      </c>
      <c r="F6" s="6" t="s">
        <v>1148</v>
      </c>
    </row>
    <row r="7" spans="1:6" x14ac:dyDescent="0.2">
      <c r="A7" s="91" t="s">
        <v>1278</v>
      </c>
      <c r="B7" s="91">
        <v>6</v>
      </c>
      <c r="C7" s="92" t="s">
        <v>1158</v>
      </c>
      <c r="D7" s="92" t="s">
        <v>1159</v>
      </c>
      <c r="F7" s="6" t="s">
        <v>1149</v>
      </c>
    </row>
    <row r="8" spans="1:6" x14ac:dyDescent="0.2">
      <c r="A8" s="126" t="s">
        <v>1279</v>
      </c>
      <c r="B8" s="126"/>
      <c r="C8" s="127" t="s">
        <v>1160</v>
      </c>
      <c r="D8" s="127" t="s">
        <v>1161</v>
      </c>
      <c r="F8" s="6" t="s">
        <v>1150</v>
      </c>
    </row>
    <row r="9" spans="1:6" x14ac:dyDescent="0.2">
      <c r="A9" s="91" t="s">
        <v>1280</v>
      </c>
      <c r="B9" s="91">
        <v>8</v>
      </c>
      <c r="C9" s="92" t="s">
        <v>297</v>
      </c>
      <c r="D9" s="92" t="s">
        <v>1258</v>
      </c>
      <c r="F9" s="6" t="s">
        <v>1151</v>
      </c>
    </row>
    <row r="10" spans="1:6" x14ac:dyDescent="0.2">
      <c r="A10" s="126" t="s">
        <v>1281</v>
      </c>
      <c r="B10" s="126"/>
      <c r="C10" s="127" t="s">
        <v>1265</v>
      </c>
      <c r="D10" s="127" t="s">
        <v>1264</v>
      </c>
    </row>
    <row r="11" spans="1:6" x14ac:dyDescent="0.2">
      <c r="A11" s="126" t="s">
        <v>1282</v>
      </c>
      <c r="B11" s="126"/>
      <c r="C11" s="127" t="s">
        <v>391</v>
      </c>
      <c r="D11" s="127" t="s">
        <v>1162</v>
      </c>
    </row>
    <row r="12" spans="1:6" x14ac:dyDescent="0.2">
      <c r="A12" s="126" t="s">
        <v>1283</v>
      </c>
      <c r="B12" s="126"/>
      <c r="C12" s="127" t="s">
        <v>1284</v>
      </c>
      <c r="D12" s="127" t="s">
        <v>1285</v>
      </c>
    </row>
    <row r="13" spans="1:6" x14ac:dyDescent="0.2">
      <c r="A13" s="91" t="s">
        <v>1286</v>
      </c>
      <c r="B13" s="91">
        <v>12</v>
      </c>
      <c r="C13" s="92" t="s">
        <v>1163</v>
      </c>
      <c r="D13" s="92" t="s">
        <v>1164</v>
      </c>
    </row>
    <row r="14" spans="1:6" x14ac:dyDescent="0.2">
      <c r="A14" s="126" t="s">
        <v>1287</v>
      </c>
      <c r="B14" s="126"/>
      <c r="C14" s="127" t="s">
        <v>392</v>
      </c>
      <c r="D14" s="127" t="s">
        <v>1165</v>
      </c>
    </row>
    <row r="15" spans="1:6" x14ac:dyDescent="0.2">
      <c r="A15" s="126" t="s">
        <v>1288</v>
      </c>
      <c r="B15" s="126"/>
      <c r="C15" s="127" t="s">
        <v>1166</v>
      </c>
      <c r="D15" s="127" t="s">
        <v>1167</v>
      </c>
    </row>
    <row r="16" spans="1:6" x14ac:dyDescent="0.2">
      <c r="A16" s="126" t="s">
        <v>1367</v>
      </c>
      <c r="B16" s="126"/>
      <c r="C16" s="127" t="s">
        <v>1368</v>
      </c>
      <c r="D16" s="127" t="s">
        <v>1371</v>
      </c>
    </row>
    <row r="17" spans="1:4" x14ac:dyDescent="0.2">
      <c r="A17" s="91" t="s">
        <v>1289</v>
      </c>
      <c r="B17" s="91">
        <v>16</v>
      </c>
      <c r="C17" s="92" t="s">
        <v>298</v>
      </c>
      <c r="D17" s="92" t="s">
        <v>1168</v>
      </c>
    </row>
    <row r="18" spans="1:4" x14ac:dyDescent="0.2">
      <c r="A18" s="126" t="s">
        <v>1290</v>
      </c>
      <c r="B18" s="126"/>
      <c r="C18" s="127" t="s">
        <v>299</v>
      </c>
      <c r="D18" s="127" t="s">
        <v>1169</v>
      </c>
    </row>
    <row r="19" spans="1:4" x14ac:dyDescent="0.2">
      <c r="A19" s="91" t="s">
        <v>1291</v>
      </c>
      <c r="B19" s="91">
        <v>18</v>
      </c>
      <c r="C19" s="91" t="s">
        <v>293</v>
      </c>
      <c r="D19" s="92" t="s">
        <v>1170</v>
      </c>
    </row>
    <row r="20" spans="1:4" x14ac:dyDescent="0.2">
      <c r="A20" s="126" t="s">
        <v>1292</v>
      </c>
      <c r="B20" s="126"/>
      <c r="C20" s="126" t="s">
        <v>300</v>
      </c>
      <c r="D20" s="127" t="s">
        <v>1171</v>
      </c>
    </row>
    <row r="21" spans="1:4" x14ac:dyDescent="0.2">
      <c r="A21" s="91" t="s">
        <v>1293</v>
      </c>
      <c r="B21" s="91">
        <v>20</v>
      </c>
      <c r="C21" s="91" t="s">
        <v>301</v>
      </c>
      <c r="D21" s="92" t="s">
        <v>1259</v>
      </c>
    </row>
    <row r="22" spans="1:4" x14ac:dyDescent="0.2">
      <c r="A22" s="91" t="s">
        <v>1294</v>
      </c>
      <c r="B22" s="91">
        <v>21</v>
      </c>
      <c r="C22" s="91" t="s">
        <v>1172</v>
      </c>
      <c r="D22" s="92" t="s">
        <v>1173</v>
      </c>
    </row>
    <row r="23" spans="1:4" x14ac:dyDescent="0.2">
      <c r="A23" s="126" t="s">
        <v>1295</v>
      </c>
      <c r="B23" s="126"/>
      <c r="C23" s="127" t="s">
        <v>1174</v>
      </c>
      <c r="D23" s="127" t="s">
        <v>1175</v>
      </c>
    </row>
    <row r="24" spans="1:4" x14ac:dyDescent="0.2">
      <c r="A24" s="91" t="s">
        <v>1296</v>
      </c>
      <c r="B24" s="91">
        <v>23</v>
      </c>
      <c r="C24" s="92" t="s">
        <v>1176</v>
      </c>
      <c r="D24" s="92" t="s">
        <v>1260</v>
      </c>
    </row>
    <row r="25" spans="1:4" x14ac:dyDescent="0.2">
      <c r="A25" s="91" t="s">
        <v>1297</v>
      </c>
      <c r="B25" s="91">
        <v>24</v>
      </c>
      <c r="C25" s="92" t="s">
        <v>1177</v>
      </c>
      <c r="D25" s="92" t="s">
        <v>1178</v>
      </c>
    </row>
    <row r="26" spans="1:4" x14ac:dyDescent="0.2">
      <c r="A26" s="91" t="s">
        <v>1298</v>
      </c>
      <c r="B26" s="91">
        <v>25</v>
      </c>
      <c r="C26" s="92" t="s">
        <v>1179</v>
      </c>
      <c r="D26" s="92" t="s">
        <v>1180</v>
      </c>
    </row>
    <row r="27" spans="1:4" x14ac:dyDescent="0.2">
      <c r="A27" s="126" t="s">
        <v>1299</v>
      </c>
      <c r="B27" s="126"/>
      <c r="C27" s="127" t="s">
        <v>302</v>
      </c>
      <c r="D27" s="127" t="s">
        <v>1300</v>
      </c>
    </row>
    <row r="28" spans="1:4" x14ac:dyDescent="0.2">
      <c r="A28" s="126" t="s">
        <v>1301</v>
      </c>
      <c r="B28" s="126"/>
      <c r="C28" s="127" t="s">
        <v>393</v>
      </c>
      <c r="D28" s="127" t="s">
        <v>1181</v>
      </c>
    </row>
    <row r="29" spans="1:4" x14ac:dyDescent="0.2">
      <c r="A29" s="126" t="s">
        <v>1302</v>
      </c>
      <c r="B29" s="126"/>
      <c r="C29" s="127" t="s">
        <v>303</v>
      </c>
      <c r="D29" s="127" t="s">
        <v>1182</v>
      </c>
    </row>
    <row r="30" spans="1:4" x14ac:dyDescent="0.2">
      <c r="A30" s="126" t="s">
        <v>1303</v>
      </c>
      <c r="B30" s="126"/>
      <c r="C30" s="127" t="s">
        <v>1144</v>
      </c>
      <c r="D30" s="127" t="s">
        <v>1183</v>
      </c>
    </row>
    <row r="31" spans="1:4" x14ac:dyDescent="0.2">
      <c r="A31" s="89" t="s">
        <v>1184</v>
      </c>
      <c r="B31" s="89">
        <v>30</v>
      </c>
      <c r="C31" s="90" t="s">
        <v>304</v>
      </c>
      <c r="D31" s="90" t="s">
        <v>1152</v>
      </c>
    </row>
    <row r="32" spans="1:4" x14ac:dyDescent="0.2">
      <c r="A32" s="126" t="s">
        <v>1304</v>
      </c>
      <c r="B32" s="126"/>
      <c r="C32" s="126" t="s">
        <v>1185</v>
      </c>
      <c r="D32" s="127" t="s">
        <v>1272</v>
      </c>
    </row>
    <row r="33" spans="1:4" x14ac:dyDescent="0.2">
      <c r="A33" s="126" t="s">
        <v>1305</v>
      </c>
      <c r="B33" s="126"/>
      <c r="C33" s="126" t="s">
        <v>1271</v>
      </c>
      <c r="D33" s="127" t="s">
        <v>1306</v>
      </c>
    </row>
    <row r="34" spans="1:4" x14ac:dyDescent="0.2">
      <c r="A34" s="89" t="s">
        <v>1186</v>
      </c>
      <c r="B34" s="89">
        <v>33</v>
      </c>
      <c r="C34" s="89" t="s">
        <v>1187</v>
      </c>
      <c r="D34" s="90" t="s">
        <v>1156</v>
      </c>
    </row>
    <row r="35" spans="1:4" x14ac:dyDescent="0.2">
      <c r="A35" s="126" t="s">
        <v>1307</v>
      </c>
      <c r="B35" s="126"/>
      <c r="C35" s="126" t="s">
        <v>305</v>
      </c>
      <c r="D35" s="127" t="s">
        <v>1157</v>
      </c>
    </row>
    <row r="36" spans="1:4" x14ac:dyDescent="0.2">
      <c r="A36" s="89" t="s">
        <v>1308</v>
      </c>
      <c r="B36" s="89">
        <v>35</v>
      </c>
      <c r="C36" s="89" t="s">
        <v>1261</v>
      </c>
      <c r="D36" s="90" t="s">
        <v>1159</v>
      </c>
    </row>
    <row r="37" spans="1:4" x14ac:dyDescent="0.2">
      <c r="A37" s="126" t="s">
        <v>1188</v>
      </c>
      <c r="B37" s="126"/>
      <c r="C37" s="126" t="s">
        <v>1189</v>
      </c>
      <c r="D37" s="127" t="s">
        <v>1190</v>
      </c>
    </row>
    <row r="38" spans="1:4" x14ac:dyDescent="0.2">
      <c r="A38" s="89" t="s">
        <v>1309</v>
      </c>
      <c r="B38" s="89">
        <v>37</v>
      </c>
      <c r="C38" s="89" t="s">
        <v>306</v>
      </c>
      <c r="D38" s="90" t="s">
        <v>1262</v>
      </c>
    </row>
    <row r="39" spans="1:4" x14ac:dyDescent="0.2">
      <c r="A39" s="126" t="s">
        <v>1310</v>
      </c>
      <c r="B39" s="126"/>
      <c r="C39" s="126" t="s">
        <v>1266</v>
      </c>
      <c r="D39" s="127" t="s">
        <v>1267</v>
      </c>
    </row>
    <row r="40" spans="1:4" x14ac:dyDescent="0.2">
      <c r="A40" s="126" t="s">
        <v>1311</v>
      </c>
      <c r="B40" s="126"/>
      <c r="C40" s="126" t="s">
        <v>1191</v>
      </c>
      <c r="D40" s="127" t="s">
        <v>1192</v>
      </c>
    </row>
    <row r="41" spans="1:4" x14ac:dyDescent="0.2">
      <c r="A41" s="126" t="s">
        <v>1312</v>
      </c>
      <c r="B41" s="126"/>
      <c r="C41" s="126" t="s">
        <v>1313</v>
      </c>
      <c r="D41" s="127" t="s">
        <v>1314</v>
      </c>
    </row>
    <row r="42" spans="1:4" x14ac:dyDescent="0.2">
      <c r="A42" s="89" t="s">
        <v>1315</v>
      </c>
      <c r="B42" s="89">
        <v>41</v>
      </c>
      <c r="C42" s="90" t="s">
        <v>1193</v>
      </c>
      <c r="D42" s="90" t="s">
        <v>1194</v>
      </c>
    </row>
    <row r="43" spans="1:4" x14ac:dyDescent="0.2">
      <c r="A43" s="126" t="s">
        <v>1316</v>
      </c>
      <c r="B43" s="126"/>
      <c r="C43" s="127" t="s">
        <v>1195</v>
      </c>
      <c r="D43" s="127" t="s">
        <v>1165</v>
      </c>
    </row>
    <row r="44" spans="1:4" x14ac:dyDescent="0.2">
      <c r="A44" s="126" t="s">
        <v>1317</v>
      </c>
      <c r="B44" s="126"/>
      <c r="C44" s="127" t="s">
        <v>1196</v>
      </c>
      <c r="D44" s="127" t="s">
        <v>1167</v>
      </c>
    </row>
    <row r="45" spans="1:4" x14ac:dyDescent="0.2">
      <c r="A45" s="126" t="s">
        <v>1369</v>
      </c>
      <c r="B45" s="126"/>
      <c r="C45" s="127" t="s">
        <v>1370</v>
      </c>
      <c r="D45" s="127" t="s">
        <v>1371</v>
      </c>
    </row>
    <row r="46" spans="1:4" x14ac:dyDescent="0.2">
      <c r="A46" s="89" t="s">
        <v>1318</v>
      </c>
      <c r="B46" s="89">
        <v>45</v>
      </c>
      <c r="C46" s="90" t="s">
        <v>307</v>
      </c>
      <c r="D46" s="90" t="s">
        <v>1168</v>
      </c>
    </row>
    <row r="47" spans="1:4" x14ac:dyDescent="0.2">
      <c r="A47" s="126" t="s">
        <v>1319</v>
      </c>
      <c r="B47" s="126"/>
      <c r="C47" s="127" t="s">
        <v>308</v>
      </c>
      <c r="D47" s="127" t="s">
        <v>1169</v>
      </c>
    </row>
    <row r="48" spans="1:4" x14ac:dyDescent="0.2">
      <c r="A48" s="89" t="s">
        <v>1320</v>
      </c>
      <c r="B48" s="89">
        <v>47</v>
      </c>
      <c r="C48" s="90" t="s">
        <v>294</v>
      </c>
      <c r="D48" s="90" t="s">
        <v>1170</v>
      </c>
    </row>
    <row r="49" spans="1:4" x14ac:dyDescent="0.2">
      <c r="A49" s="126" t="s">
        <v>1321</v>
      </c>
      <c r="B49" s="126"/>
      <c r="C49" s="127" t="s">
        <v>1197</v>
      </c>
      <c r="D49" s="127" t="s">
        <v>1171</v>
      </c>
    </row>
    <row r="50" spans="1:4" x14ac:dyDescent="0.2">
      <c r="A50" s="89" t="s">
        <v>1322</v>
      </c>
      <c r="B50" s="89">
        <v>49</v>
      </c>
      <c r="C50" s="90" t="s">
        <v>309</v>
      </c>
      <c r="D50" s="90" t="s">
        <v>1263</v>
      </c>
    </row>
    <row r="51" spans="1:4" x14ac:dyDescent="0.2">
      <c r="A51" s="126" t="s">
        <v>1323</v>
      </c>
      <c r="B51" s="126"/>
      <c r="C51" s="127" t="s">
        <v>1198</v>
      </c>
      <c r="D51" s="127" t="s">
        <v>1199</v>
      </c>
    </row>
    <row r="52" spans="1:4" x14ac:dyDescent="0.2">
      <c r="A52" s="89" t="s">
        <v>1324</v>
      </c>
      <c r="B52" s="89">
        <v>51</v>
      </c>
      <c r="C52" s="90" t="s">
        <v>310</v>
      </c>
      <c r="D52" s="90" t="s">
        <v>1200</v>
      </c>
    </row>
    <row r="53" spans="1:4" x14ac:dyDescent="0.2">
      <c r="A53" s="126" t="s">
        <v>1325</v>
      </c>
      <c r="B53" s="126"/>
      <c r="C53" s="127" t="s">
        <v>1201</v>
      </c>
      <c r="D53" s="127" t="s">
        <v>1202</v>
      </c>
    </row>
    <row r="54" spans="1:4" x14ac:dyDescent="0.2">
      <c r="A54" s="126" t="s">
        <v>1326</v>
      </c>
      <c r="B54" s="126"/>
      <c r="C54" s="127" t="s">
        <v>311</v>
      </c>
      <c r="D54" s="127" t="s">
        <v>1203</v>
      </c>
    </row>
    <row r="55" spans="1:4" x14ac:dyDescent="0.2">
      <c r="A55" s="126" t="s">
        <v>1327</v>
      </c>
      <c r="B55" s="126"/>
      <c r="C55" s="127" t="s">
        <v>1204</v>
      </c>
      <c r="D55" s="127" t="s">
        <v>1183</v>
      </c>
    </row>
    <row r="56" spans="1:4" x14ac:dyDescent="0.2">
      <c r="A56" s="168" t="s">
        <v>1372</v>
      </c>
      <c r="B56" s="168">
        <v>55</v>
      </c>
      <c r="C56" s="169" t="s">
        <v>1328</v>
      </c>
      <c r="D56" s="169" t="s">
        <v>1329</v>
      </c>
    </row>
    <row r="58" spans="1:4" x14ac:dyDescent="0.2">
      <c r="C58" s="4"/>
    </row>
    <row r="59" spans="1:4" x14ac:dyDescent="0.2">
      <c r="C59" s="4"/>
    </row>
    <row r="60" spans="1:4" x14ac:dyDescent="0.2">
      <c r="C60" s="4"/>
    </row>
    <row r="62" spans="1:4" x14ac:dyDescent="0.2">
      <c r="C62" s="4"/>
    </row>
    <row r="63" spans="1:4" x14ac:dyDescent="0.2">
      <c r="C63" s="4"/>
    </row>
    <row r="98" ht="12.75" customHeight="1" x14ac:dyDescent="0.2"/>
  </sheetData>
  <phoneticPr fontId="3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1"/>
  </sheetPr>
  <dimension ref="A1:F313"/>
  <sheetViews>
    <sheetView workbookViewId="0">
      <selection activeCell="D226" sqref="D226"/>
    </sheetView>
  </sheetViews>
  <sheetFormatPr defaultColWidth="9" defaultRowHeight="13.2" x14ac:dyDescent="0.2"/>
  <cols>
    <col min="1" max="1" width="7.44140625" bestFit="1" customWidth="1"/>
    <col min="2" max="2" width="32" bestFit="1" customWidth="1"/>
    <col min="3" max="3" width="32.44140625" bestFit="1" customWidth="1"/>
    <col min="4" max="4" width="21.109375" bestFit="1" customWidth="1"/>
    <col min="5" max="5" width="7" bestFit="1" customWidth="1"/>
    <col min="6" max="6" width="16.109375" style="4" bestFit="1" customWidth="1"/>
    <col min="7" max="16384" width="9" style="4"/>
  </cols>
  <sheetData>
    <row r="1" spans="1:6" x14ac:dyDescent="0.2">
      <c r="A1" t="s">
        <v>292</v>
      </c>
      <c r="B1" t="s">
        <v>123</v>
      </c>
      <c r="C1" t="s">
        <v>124</v>
      </c>
      <c r="D1" t="s">
        <v>125</v>
      </c>
      <c r="E1" t="s">
        <v>126</v>
      </c>
      <c r="F1" s="4" t="s">
        <v>1332</v>
      </c>
    </row>
    <row r="2" spans="1:6" x14ac:dyDescent="0.2">
      <c r="A2">
        <v>421</v>
      </c>
      <c r="B2" t="s">
        <v>885</v>
      </c>
      <c r="C2" t="s">
        <v>886</v>
      </c>
      <c r="D2" t="s">
        <v>886</v>
      </c>
      <c r="E2" t="s">
        <v>396</v>
      </c>
      <c r="F2" s="4" t="s">
        <v>1333</v>
      </c>
    </row>
    <row r="3" spans="1:6" x14ac:dyDescent="0.2">
      <c r="A3">
        <v>1</v>
      </c>
      <c r="B3" t="s">
        <v>394</v>
      </c>
      <c r="C3" t="s">
        <v>395</v>
      </c>
      <c r="D3" t="s">
        <v>395</v>
      </c>
      <c r="E3" t="s">
        <v>396</v>
      </c>
      <c r="F3" s="4" t="s">
        <v>1333</v>
      </c>
    </row>
    <row r="4" spans="1:6" x14ac:dyDescent="0.2">
      <c r="A4">
        <v>2</v>
      </c>
      <c r="B4" t="s">
        <v>397</v>
      </c>
      <c r="C4" t="s">
        <v>398</v>
      </c>
      <c r="D4" t="s">
        <v>398</v>
      </c>
      <c r="E4" t="s">
        <v>396</v>
      </c>
      <c r="F4" s="4" t="s">
        <v>1333</v>
      </c>
    </row>
    <row r="5" spans="1:6" x14ac:dyDescent="0.2">
      <c r="A5">
        <v>422</v>
      </c>
      <c r="B5" t="s">
        <v>887</v>
      </c>
      <c r="C5" t="s">
        <v>888</v>
      </c>
      <c r="D5" t="s">
        <v>888</v>
      </c>
      <c r="E5" t="s">
        <v>396</v>
      </c>
      <c r="F5" s="4" t="s">
        <v>1334</v>
      </c>
    </row>
    <row r="6" spans="1:6" x14ac:dyDescent="0.2">
      <c r="A6">
        <v>3</v>
      </c>
      <c r="B6" t="s">
        <v>399</v>
      </c>
      <c r="C6" t="s">
        <v>400</v>
      </c>
      <c r="D6" t="s">
        <v>400</v>
      </c>
      <c r="E6" t="s">
        <v>396</v>
      </c>
      <c r="F6" s="4" t="s">
        <v>1334</v>
      </c>
    </row>
    <row r="7" spans="1:6" x14ac:dyDescent="0.2">
      <c r="A7">
        <v>4</v>
      </c>
      <c r="B7" t="s">
        <v>401</v>
      </c>
      <c r="C7" t="s">
        <v>402</v>
      </c>
      <c r="D7" t="s">
        <v>402</v>
      </c>
      <c r="E7" t="s">
        <v>396</v>
      </c>
      <c r="F7" s="4" t="s">
        <v>1334</v>
      </c>
    </row>
    <row r="8" spans="1:6" x14ac:dyDescent="0.2">
      <c r="A8">
        <v>5</v>
      </c>
      <c r="B8" t="s">
        <v>403</v>
      </c>
      <c r="C8" t="s">
        <v>404</v>
      </c>
      <c r="D8" t="s">
        <v>404</v>
      </c>
      <c r="E8" t="s">
        <v>396</v>
      </c>
      <c r="F8" s="4" t="s">
        <v>1335</v>
      </c>
    </row>
    <row r="9" spans="1:6" x14ac:dyDescent="0.2">
      <c r="A9">
        <v>50</v>
      </c>
      <c r="B9" t="s">
        <v>889</v>
      </c>
      <c r="C9" t="s">
        <v>785</v>
      </c>
      <c r="D9" t="s">
        <v>785</v>
      </c>
      <c r="E9" t="s">
        <v>396</v>
      </c>
      <c r="F9" s="4" t="s">
        <v>1335</v>
      </c>
    </row>
    <row r="10" spans="1:6" x14ac:dyDescent="0.2">
      <c r="A10">
        <v>6</v>
      </c>
      <c r="B10" t="s">
        <v>405</v>
      </c>
      <c r="C10" t="s">
        <v>406</v>
      </c>
      <c r="D10" t="s">
        <v>406</v>
      </c>
      <c r="E10" t="s">
        <v>396</v>
      </c>
      <c r="F10" s="4" t="s">
        <v>1335</v>
      </c>
    </row>
    <row r="11" spans="1:6" x14ac:dyDescent="0.2">
      <c r="A11">
        <v>7</v>
      </c>
      <c r="B11" t="s">
        <v>407</v>
      </c>
      <c r="C11" t="s">
        <v>408</v>
      </c>
      <c r="D11" t="s">
        <v>408</v>
      </c>
      <c r="E11" t="s">
        <v>396</v>
      </c>
      <c r="F11" s="4" t="s">
        <v>1336</v>
      </c>
    </row>
    <row r="12" spans="1:6" x14ac:dyDescent="0.2">
      <c r="A12">
        <v>8</v>
      </c>
      <c r="B12" t="s">
        <v>409</v>
      </c>
      <c r="C12" t="s">
        <v>410</v>
      </c>
      <c r="D12" t="s">
        <v>410</v>
      </c>
      <c r="E12" t="s">
        <v>396</v>
      </c>
      <c r="F12" s="4" t="s">
        <v>1336</v>
      </c>
    </row>
    <row r="13" spans="1:6" x14ac:dyDescent="0.2">
      <c r="A13">
        <v>9</v>
      </c>
      <c r="B13" t="s">
        <v>411</v>
      </c>
      <c r="C13" t="s">
        <v>412</v>
      </c>
      <c r="D13" t="s">
        <v>412</v>
      </c>
      <c r="E13" t="s">
        <v>396</v>
      </c>
      <c r="F13" s="4" t="s">
        <v>1336</v>
      </c>
    </row>
    <row r="14" spans="1:6" x14ac:dyDescent="0.2">
      <c r="A14">
        <v>10</v>
      </c>
      <c r="B14" t="s">
        <v>413</v>
      </c>
      <c r="C14" t="s">
        <v>414</v>
      </c>
      <c r="D14" t="s">
        <v>414</v>
      </c>
      <c r="E14" t="s">
        <v>396</v>
      </c>
      <c r="F14" s="4" t="s">
        <v>1336</v>
      </c>
    </row>
    <row r="15" spans="1:6" x14ac:dyDescent="0.2">
      <c r="A15">
        <v>11</v>
      </c>
      <c r="B15" t="s">
        <v>415</v>
      </c>
      <c r="C15" t="s">
        <v>416</v>
      </c>
      <c r="D15" t="s">
        <v>416</v>
      </c>
      <c r="E15" t="s">
        <v>396</v>
      </c>
      <c r="F15" s="4" t="s">
        <v>1336</v>
      </c>
    </row>
    <row r="16" spans="1:6" x14ac:dyDescent="0.2">
      <c r="A16">
        <v>12</v>
      </c>
      <c r="B16" t="s">
        <v>417</v>
      </c>
      <c r="C16" t="s">
        <v>418</v>
      </c>
      <c r="D16" t="s">
        <v>418</v>
      </c>
      <c r="E16" t="s">
        <v>396</v>
      </c>
      <c r="F16" s="4" t="s">
        <v>1336</v>
      </c>
    </row>
    <row r="17" spans="1:6" x14ac:dyDescent="0.2">
      <c r="A17">
        <v>13</v>
      </c>
      <c r="B17" t="s">
        <v>419</v>
      </c>
      <c r="C17" t="s">
        <v>420</v>
      </c>
      <c r="D17" t="s">
        <v>420</v>
      </c>
      <c r="E17" t="s">
        <v>396</v>
      </c>
      <c r="F17" s="4" t="s">
        <v>1336</v>
      </c>
    </row>
    <row r="18" spans="1:6" x14ac:dyDescent="0.2">
      <c r="A18">
        <v>14</v>
      </c>
      <c r="B18" t="s">
        <v>421</v>
      </c>
      <c r="C18" t="s">
        <v>422</v>
      </c>
      <c r="D18" t="s">
        <v>422</v>
      </c>
      <c r="E18" t="s">
        <v>396</v>
      </c>
      <c r="F18" s="4" t="s">
        <v>1336</v>
      </c>
    </row>
    <row r="19" spans="1:6" x14ac:dyDescent="0.2">
      <c r="A19">
        <v>15</v>
      </c>
      <c r="B19" t="s">
        <v>423</v>
      </c>
      <c r="C19" t="s">
        <v>424</v>
      </c>
      <c r="D19" t="s">
        <v>424</v>
      </c>
      <c r="E19" t="s">
        <v>396</v>
      </c>
      <c r="F19" s="4" t="s">
        <v>1336</v>
      </c>
    </row>
    <row r="20" spans="1:6" x14ac:dyDescent="0.2">
      <c r="A20">
        <v>16</v>
      </c>
      <c r="B20" t="s">
        <v>425</v>
      </c>
      <c r="C20" t="s">
        <v>426</v>
      </c>
      <c r="D20" t="s">
        <v>426</v>
      </c>
      <c r="E20" t="s">
        <v>396</v>
      </c>
      <c r="F20" s="4" t="s">
        <v>1336</v>
      </c>
    </row>
    <row r="21" spans="1:6" x14ac:dyDescent="0.2">
      <c r="A21">
        <v>17</v>
      </c>
      <c r="B21" t="s">
        <v>427</v>
      </c>
      <c r="C21" t="s">
        <v>428</v>
      </c>
      <c r="D21" t="s">
        <v>428</v>
      </c>
      <c r="E21" t="s">
        <v>396</v>
      </c>
      <c r="F21" s="4" t="s">
        <v>1336</v>
      </c>
    </row>
    <row r="22" spans="1:6" x14ac:dyDescent="0.2">
      <c r="A22">
        <v>18</v>
      </c>
      <c r="B22" t="s">
        <v>429</v>
      </c>
      <c r="C22" t="s">
        <v>430</v>
      </c>
      <c r="D22" t="s">
        <v>430</v>
      </c>
      <c r="E22" t="s">
        <v>396</v>
      </c>
      <c r="F22" s="4" t="s">
        <v>1336</v>
      </c>
    </row>
    <row r="23" spans="1:6" x14ac:dyDescent="0.2">
      <c r="A23">
        <v>19</v>
      </c>
      <c r="B23" t="s">
        <v>431</v>
      </c>
      <c r="C23" t="s">
        <v>432</v>
      </c>
      <c r="D23" t="s">
        <v>432</v>
      </c>
      <c r="E23" t="s">
        <v>396</v>
      </c>
      <c r="F23" s="4" t="s">
        <v>1336</v>
      </c>
    </row>
    <row r="24" spans="1:6" x14ac:dyDescent="0.2">
      <c r="A24">
        <v>428</v>
      </c>
      <c r="B24" t="s">
        <v>890</v>
      </c>
      <c r="C24" t="s">
        <v>891</v>
      </c>
      <c r="D24" t="s">
        <v>891</v>
      </c>
      <c r="E24" t="s">
        <v>396</v>
      </c>
      <c r="F24" s="4" t="s">
        <v>1333</v>
      </c>
    </row>
    <row r="25" spans="1:6" x14ac:dyDescent="0.2">
      <c r="A25">
        <v>429</v>
      </c>
      <c r="B25" t="s">
        <v>892</v>
      </c>
      <c r="C25" t="s">
        <v>893</v>
      </c>
      <c r="D25" t="s">
        <v>893</v>
      </c>
      <c r="E25" t="s">
        <v>396</v>
      </c>
      <c r="F25" s="4" t="s">
        <v>1333</v>
      </c>
    </row>
    <row r="26" spans="1:6" x14ac:dyDescent="0.2">
      <c r="A26">
        <v>31</v>
      </c>
      <c r="B26" t="s">
        <v>894</v>
      </c>
      <c r="C26" t="s">
        <v>895</v>
      </c>
      <c r="D26" t="s">
        <v>896</v>
      </c>
      <c r="E26" t="s">
        <v>396</v>
      </c>
      <c r="F26" s="4" t="s">
        <v>1333</v>
      </c>
    </row>
    <row r="27" spans="1:6" x14ac:dyDescent="0.2">
      <c r="A27">
        <v>32</v>
      </c>
      <c r="B27" t="s">
        <v>433</v>
      </c>
      <c r="C27" t="s">
        <v>897</v>
      </c>
      <c r="D27" t="s">
        <v>898</v>
      </c>
      <c r="E27" t="s">
        <v>396</v>
      </c>
      <c r="F27" s="4" t="s">
        <v>1333</v>
      </c>
    </row>
    <row r="28" spans="1:6" x14ac:dyDescent="0.2">
      <c r="A28">
        <v>33</v>
      </c>
      <c r="B28" t="s">
        <v>899</v>
      </c>
      <c r="C28" t="s">
        <v>900</v>
      </c>
      <c r="D28" t="s">
        <v>901</v>
      </c>
      <c r="E28" t="s">
        <v>396</v>
      </c>
      <c r="F28" s="4" t="s">
        <v>1333</v>
      </c>
    </row>
    <row r="29" spans="1:6" x14ac:dyDescent="0.2">
      <c r="A29">
        <v>34</v>
      </c>
      <c r="B29" t="s">
        <v>434</v>
      </c>
      <c r="C29" t="s">
        <v>902</v>
      </c>
      <c r="D29" t="s">
        <v>903</v>
      </c>
      <c r="E29" t="s">
        <v>396</v>
      </c>
      <c r="F29" s="4" t="s">
        <v>1333</v>
      </c>
    </row>
    <row r="30" spans="1:6" x14ac:dyDescent="0.2">
      <c r="A30">
        <v>35</v>
      </c>
      <c r="B30" t="s">
        <v>904</v>
      </c>
      <c r="C30" t="s">
        <v>905</v>
      </c>
      <c r="D30" t="s">
        <v>906</v>
      </c>
      <c r="E30" t="s">
        <v>396</v>
      </c>
      <c r="F30" s="4" t="s">
        <v>1334</v>
      </c>
    </row>
    <row r="31" spans="1:6" x14ac:dyDescent="0.2">
      <c r="A31">
        <v>36</v>
      </c>
      <c r="B31" t="s">
        <v>907</v>
      </c>
      <c r="C31" t="s">
        <v>908</v>
      </c>
      <c r="D31" t="s">
        <v>909</v>
      </c>
      <c r="E31" t="s">
        <v>396</v>
      </c>
      <c r="F31" s="4" t="s">
        <v>1335</v>
      </c>
    </row>
    <row r="32" spans="1:6" x14ac:dyDescent="0.2">
      <c r="A32">
        <v>37</v>
      </c>
      <c r="B32" t="s">
        <v>910</v>
      </c>
      <c r="C32" t="s">
        <v>911</v>
      </c>
      <c r="D32" t="s">
        <v>912</v>
      </c>
      <c r="E32" t="s">
        <v>396</v>
      </c>
      <c r="F32" s="4" t="s">
        <v>1335</v>
      </c>
    </row>
    <row r="33" spans="1:6" x14ac:dyDescent="0.2">
      <c r="A33">
        <v>38</v>
      </c>
      <c r="B33" t="s">
        <v>913</v>
      </c>
      <c r="C33" t="s">
        <v>914</v>
      </c>
      <c r="D33" t="s">
        <v>915</v>
      </c>
      <c r="E33" t="s">
        <v>396</v>
      </c>
      <c r="F33" s="4" t="s">
        <v>1334</v>
      </c>
    </row>
    <row r="34" spans="1:6" x14ac:dyDescent="0.2">
      <c r="A34">
        <v>39</v>
      </c>
      <c r="B34" t="s">
        <v>916</v>
      </c>
      <c r="C34" t="s">
        <v>917</v>
      </c>
      <c r="D34" t="s">
        <v>918</v>
      </c>
      <c r="E34" t="s">
        <v>396</v>
      </c>
      <c r="F34" s="4" t="s">
        <v>1334</v>
      </c>
    </row>
    <row r="35" spans="1:6" x14ac:dyDescent="0.2">
      <c r="A35">
        <v>41</v>
      </c>
      <c r="B35" t="s">
        <v>919</v>
      </c>
      <c r="C35" t="s">
        <v>920</v>
      </c>
      <c r="D35" t="s">
        <v>921</v>
      </c>
      <c r="E35" t="s">
        <v>396</v>
      </c>
      <c r="F35" s="4" t="s">
        <v>1333</v>
      </c>
    </row>
    <row r="36" spans="1:6" x14ac:dyDescent="0.2">
      <c r="A36">
        <v>42</v>
      </c>
      <c r="B36" t="s">
        <v>435</v>
      </c>
      <c r="C36" t="s">
        <v>922</v>
      </c>
      <c r="D36" t="s">
        <v>923</v>
      </c>
      <c r="E36" t="s">
        <v>396</v>
      </c>
      <c r="F36" s="4" t="s">
        <v>1333</v>
      </c>
    </row>
    <row r="37" spans="1:6" x14ac:dyDescent="0.2">
      <c r="A37">
        <v>43</v>
      </c>
      <c r="B37" t="s">
        <v>924</v>
      </c>
      <c r="C37" t="s">
        <v>925</v>
      </c>
      <c r="D37" t="s">
        <v>926</v>
      </c>
      <c r="E37" t="s">
        <v>396</v>
      </c>
      <c r="F37" s="4" t="s">
        <v>1333</v>
      </c>
    </row>
    <row r="38" spans="1:6" x14ac:dyDescent="0.2">
      <c r="A38">
        <v>44</v>
      </c>
      <c r="B38" t="s">
        <v>927</v>
      </c>
      <c r="C38" t="s">
        <v>928</v>
      </c>
      <c r="D38" t="s">
        <v>896</v>
      </c>
      <c r="E38" t="s">
        <v>396</v>
      </c>
      <c r="F38" s="4" t="s">
        <v>1333</v>
      </c>
    </row>
    <row r="39" spans="1:6" x14ac:dyDescent="0.2">
      <c r="A39">
        <v>45</v>
      </c>
      <c r="B39" t="s">
        <v>929</v>
      </c>
      <c r="C39" t="s">
        <v>930</v>
      </c>
      <c r="D39" t="s">
        <v>1337</v>
      </c>
      <c r="E39" t="s">
        <v>396</v>
      </c>
      <c r="F39" s="4" t="s">
        <v>1334</v>
      </c>
    </row>
    <row r="40" spans="1:6" x14ac:dyDescent="0.2">
      <c r="A40">
        <v>46</v>
      </c>
      <c r="B40" t="s">
        <v>931</v>
      </c>
      <c r="C40" t="s">
        <v>932</v>
      </c>
      <c r="D40" t="s">
        <v>933</v>
      </c>
      <c r="E40" t="s">
        <v>396</v>
      </c>
      <c r="F40" s="4" t="s">
        <v>1335</v>
      </c>
    </row>
    <row r="41" spans="1:6" x14ac:dyDescent="0.2">
      <c r="A41">
        <v>47</v>
      </c>
      <c r="B41" t="s">
        <v>934</v>
      </c>
      <c r="C41" t="s">
        <v>935</v>
      </c>
      <c r="D41" t="s">
        <v>936</v>
      </c>
      <c r="E41" t="s">
        <v>396</v>
      </c>
      <c r="F41" s="4" t="s">
        <v>1334</v>
      </c>
    </row>
    <row r="42" spans="1:6" x14ac:dyDescent="0.2">
      <c r="A42">
        <v>51</v>
      </c>
      <c r="B42" t="s">
        <v>436</v>
      </c>
      <c r="C42" t="s">
        <v>937</v>
      </c>
      <c r="D42" t="s">
        <v>938</v>
      </c>
      <c r="E42" t="s">
        <v>396</v>
      </c>
      <c r="F42" s="4" t="s">
        <v>1336</v>
      </c>
    </row>
    <row r="43" spans="1:6" x14ac:dyDescent="0.2">
      <c r="A43">
        <v>52</v>
      </c>
      <c r="B43" t="s">
        <v>436</v>
      </c>
      <c r="C43" t="s">
        <v>939</v>
      </c>
      <c r="D43" t="s">
        <v>940</v>
      </c>
      <c r="E43" t="s">
        <v>396</v>
      </c>
      <c r="F43" s="4" t="s">
        <v>1336</v>
      </c>
    </row>
    <row r="44" spans="1:6" x14ac:dyDescent="0.2">
      <c r="A44">
        <v>53</v>
      </c>
      <c r="B44" t="s">
        <v>437</v>
      </c>
      <c r="C44" t="s">
        <v>941</v>
      </c>
      <c r="D44" t="s">
        <v>942</v>
      </c>
      <c r="E44" t="s">
        <v>396</v>
      </c>
      <c r="F44" s="4" t="s">
        <v>1336</v>
      </c>
    </row>
    <row r="45" spans="1:6" x14ac:dyDescent="0.2">
      <c r="A45">
        <v>54</v>
      </c>
      <c r="B45" t="s">
        <v>437</v>
      </c>
      <c r="C45" t="s">
        <v>943</v>
      </c>
      <c r="D45" t="s">
        <v>944</v>
      </c>
      <c r="E45" t="s">
        <v>396</v>
      </c>
      <c r="F45" s="4" t="s">
        <v>1336</v>
      </c>
    </row>
    <row r="46" spans="1:6" x14ac:dyDescent="0.2">
      <c r="A46">
        <v>60</v>
      </c>
      <c r="B46" t="s">
        <v>438</v>
      </c>
      <c r="C46" t="s">
        <v>439</v>
      </c>
      <c r="D46" t="s">
        <v>440</v>
      </c>
      <c r="E46" t="s">
        <v>396</v>
      </c>
      <c r="F46" s="4" t="s">
        <v>1336</v>
      </c>
    </row>
    <row r="47" spans="1:6" x14ac:dyDescent="0.2">
      <c r="A47">
        <v>61</v>
      </c>
      <c r="B47" t="s">
        <v>441</v>
      </c>
      <c r="C47" t="s">
        <v>442</v>
      </c>
      <c r="D47" t="s">
        <v>443</v>
      </c>
      <c r="E47" t="s">
        <v>396</v>
      </c>
      <c r="F47" s="4" t="s">
        <v>1336</v>
      </c>
    </row>
    <row r="48" spans="1:6" x14ac:dyDescent="0.2">
      <c r="A48">
        <v>62</v>
      </c>
      <c r="B48" t="s">
        <v>444</v>
      </c>
      <c r="C48" t="s">
        <v>445</v>
      </c>
      <c r="D48" t="s">
        <v>446</v>
      </c>
      <c r="E48" t="s">
        <v>396</v>
      </c>
      <c r="F48" s="4" t="s">
        <v>1336</v>
      </c>
    </row>
    <row r="49" spans="1:6" x14ac:dyDescent="0.2">
      <c r="A49">
        <v>63</v>
      </c>
      <c r="B49" t="s">
        <v>447</v>
      </c>
      <c r="C49" t="s">
        <v>448</v>
      </c>
      <c r="D49" t="s">
        <v>449</v>
      </c>
      <c r="E49" t="s">
        <v>396</v>
      </c>
      <c r="F49" s="4" t="s">
        <v>1336</v>
      </c>
    </row>
    <row r="50" spans="1:6" x14ac:dyDescent="0.2">
      <c r="A50">
        <v>64</v>
      </c>
      <c r="B50" t="s">
        <v>450</v>
      </c>
      <c r="C50" t="s">
        <v>451</v>
      </c>
      <c r="D50" t="s">
        <v>452</v>
      </c>
      <c r="E50" t="s">
        <v>396</v>
      </c>
      <c r="F50" s="4" t="s">
        <v>1336</v>
      </c>
    </row>
    <row r="51" spans="1:6" x14ac:dyDescent="0.2">
      <c r="A51">
        <v>65</v>
      </c>
      <c r="B51" t="s">
        <v>453</v>
      </c>
      <c r="C51" t="s">
        <v>454</v>
      </c>
      <c r="D51" t="s">
        <v>455</v>
      </c>
      <c r="E51" t="s">
        <v>396</v>
      </c>
      <c r="F51" s="4" t="s">
        <v>1336</v>
      </c>
    </row>
    <row r="52" spans="1:6" x14ac:dyDescent="0.2">
      <c r="A52">
        <v>66</v>
      </c>
      <c r="B52" t="s">
        <v>456</v>
      </c>
      <c r="C52" t="s">
        <v>457</v>
      </c>
      <c r="D52" t="s">
        <v>458</v>
      </c>
      <c r="E52" t="s">
        <v>396</v>
      </c>
      <c r="F52" s="4" t="s">
        <v>1336</v>
      </c>
    </row>
    <row r="53" spans="1:6" x14ac:dyDescent="0.2">
      <c r="A53">
        <v>71</v>
      </c>
      <c r="B53" t="s">
        <v>459</v>
      </c>
      <c r="C53" t="s">
        <v>460</v>
      </c>
      <c r="D53" t="s">
        <v>460</v>
      </c>
      <c r="E53" t="s">
        <v>461</v>
      </c>
      <c r="F53" s="4" t="s">
        <v>1336</v>
      </c>
    </row>
    <row r="54" spans="1:6" x14ac:dyDescent="0.2">
      <c r="A54">
        <v>72</v>
      </c>
      <c r="B54" t="s">
        <v>462</v>
      </c>
      <c r="C54" t="s">
        <v>463</v>
      </c>
      <c r="D54" t="s">
        <v>463</v>
      </c>
      <c r="E54" t="s">
        <v>461</v>
      </c>
      <c r="F54" s="4" t="s">
        <v>1336</v>
      </c>
    </row>
    <row r="55" spans="1:6" x14ac:dyDescent="0.2">
      <c r="A55">
        <v>73</v>
      </c>
      <c r="B55" t="s">
        <v>464</v>
      </c>
      <c r="C55" t="s">
        <v>465</v>
      </c>
      <c r="D55" t="s">
        <v>465</v>
      </c>
      <c r="E55" t="s">
        <v>461</v>
      </c>
      <c r="F55" s="4" t="s">
        <v>1336</v>
      </c>
    </row>
    <row r="56" spans="1:6" x14ac:dyDescent="0.2">
      <c r="A56">
        <v>74</v>
      </c>
      <c r="B56" t="s">
        <v>466</v>
      </c>
      <c r="C56" t="s">
        <v>467</v>
      </c>
      <c r="D56" t="s">
        <v>467</v>
      </c>
      <c r="E56" t="s">
        <v>461</v>
      </c>
      <c r="F56" s="4" t="s">
        <v>1336</v>
      </c>
    </row>
    <row r="57" spans="1:6" x14ac:dyDescent="0.2">
      <c r="A57">
        <v>473</v>
      </c>
      <c r="B57" t="s">
        <v>945</v>
      </c>
      <c r="C57" t="s">
        <v>946</v>
      </c>
      <c r="D57" t="s">
        <v>946</v>
      </c>
      <c r="E57" t="s">
        <v>461</v>
      </c>
      <c r="F57" s="4" t="s">
        <v>1336</v>
      </c>
    </row>
    <row r="58" spans="1:6" x14ac:dyDescent="0.2">
      <c r="A58">
        <v>474</v>
      </c>
      <c r="B58" t="s">
        <v>947</v>
      </c>
      <c r="C58" t="s">
        <v>948</v>
      </c>
      <c r="D58" t="s">
        <v>948</v>
      </c>
      <c r="E58" t="s">
        <v>461</v>
      </c>
      <c r="F58" s="4" t="s">
        <v>1336</v>
      </c>
    </row>
    <row r="59" spans="1:6" x14ac:dyDescent="0.2">
      <c r="A59">
        <v>478</v>
      </c>
      <c r="B59" t="s">
        <v>949</v>
      </c>
      <c r="C59" t="s">
        <v>950</v>
      </c>
      <c r="D59" t="s">
        <v>950</v>
      </c>
      <c r="E59" t="s">
        <v>461</v>
      </c>
      <c r="F59" s="4" t="s">
        <v>1336</v>
      </c>
    </row>
    <row r="60" spans="1:6" x14ac:dyDescent="0.2">
      <c r="A60">
        <v>479</v>
      </c>
      <c r="B60" t="s">
        <v>951</v>
      </c>
      <c r="C60" t="s">
        <v>952</v>
      </c>
      <c r="D60" t="s">
        <v>952</v>
      </c>
      <c r="E60" t="s">
        <v>461</v>
      </c>
      <c r="F60" s="4" t="s">
        <v>1336</v>
      </c>
    </row>
    <row r="61" spans="1:6" x14ac:dyDescent="0.2">
      <c r="A61">
        <v>80</v>
      </c>
      <c r="B61" t="s">
        <v>468</v>
      </c>
      <c r="C61" t="s">
        <v>469</v>
      </c>
      <c r="D61" t="s">
        <v>470</v>
      </c>
      <c r="E61" t="s">
        <v>461</v>
      </c>
      <c r="F61" s="4" t="s">
        <v>1336</v>
      </c>
    </row>
    <row r="62" spans="1:6" x14ac:dyDescent="0.2">
      <c r="A62">
        <v>81</v>
      </c>
      <c r="B62" t="s">
        <v>471</v>
      </c>
      <c r="C62" t="s">
        <v>472</v>
      </c>
      <c r="D62" t="s">
        <v>473</v>
      </c>
      <c r="E62" t="s">
        <v>461</v>
      </c>
      <c r="F62" s="4" t="s">
        <v>1336</v>
      </c>
    </row>
    <row r="63" spans="1:6" x14ac:dyDescent="0.2">
      <c r="A63">
        <v>82</v>
      </c>
      <c r="B63" t="s">
        <v>474</v>
      </c>
      <c r="C63" t="s">
        <v>953</v>
      </c>
      <c r="D63" t="s">
        <v>954</v>
      </c>
      <c r="E63" t="s">
        <v>461</v>
      </c>
      <c r="F63" s="4" t="s">
        <v>1336</v>
      </c>
    </row>
    <row r="64" spans="1:6" x14ac:dyDescent="0.2">
      <c r="A64">
        <v>83</v>
      </c>
      <c r="B64" t="s">
        <v>475</v>
      </c>
      <c r="C64" t="s">
        <v>955</v>
      </c>
      <c r="D64" t="s">
        <v>476</v>
      </c>
      <c r="E64" t="s">
        <v>461</v>
      </c>
      <c r="F64" s="4" t="s">
        <v>1336</v>
      </c>
    </row>
    <row r="65" spans="1:6" x14ac:dyDescent="0.2">
      <c r="A65">
        <v>84</v>
      </c>
      <c r="B65" t="s">
        <v>477</v>
      </c>
      <c r="C65" t="s">
        <v>478</v>
      </c>
      <c r="D65" t="s">
        <v>956</v>
      </c>
      <c r="E65" t="s">
        <v>461</v>
      </c>
      <c r="F65" s="4" t="s">
        <v>1336</v>
      </c>
    </row>
    <row r="66" spans="1:6" x14ac:dyDescent="0.2">
      <c r="A66">
        <v>85</v>
      </c>
      <c r="B66" t="s">
        <v>479</v>
      </c>
      <c r="C66" t="s">
        <v>480</v>
      </c>
      <c r="D66" t="s">
        <v>481</v>
      </c>
      <c r="E66" t="s">
        <v>461</v>
      </c>
      <c r="F66" s="4" t="s">
        <v>1336</v>
      </c>
    </row>
    <row r="67" spans="1:6" x14ac:dyDescent="0.2">
      <c r="A67">
        <v>86</v>
      </c>
      <c r="B67" t="s">
        <v>482</v>
      </c>
      <c r="C67" t="s">
        <v>483</v>
      </c>
      <c r="D67" t="s">
        <v>484</v>
      </c>
      <c r="E67" t="s">
        <v>461</v>
      </c>
      <c r="F67" s="4" t="s">
        <v>1336</v>
      </c>
    </row>
    <row r="68" spans="1:6" x14ac:dyDescent="0.2">
      <c r="A68">
        <v>87</v>
      </c>
      <c r="B68" t="s">
        <v>485</v>
      </c>
      <c r="C68" t="s">
        <v>957</v>
      </c>
      <c r="D68" t="s">
        <v>958</v>
      </c>
      <c r="E68" t="s">
        <v>461</v>
      </c>
      <c r="F68" s="4" t="s">
        <v>1336</v>
      </c>
    </row>
    <row r="69" spans="1:6" x14ac:dyDescent="0.2">
      <c r="A69">
        <v>88</v>
      </c>
      <c r="B69" t="s">
        <v>486</v>
      </c>
      <c r="C69" t="s">
        <v>487</v>
      </c>
      <c r="D69" t="s">
        <v>959</v>
      </c>
      <c r="E69" t="s">
        <v>461</v>
      </c>
      <c r="F69" s="4" t="s">
        <v>1336</v>
      </c>
    </row>
    <row r="70" spans="1:6" x14ac:dyDescent="0.2">
      <c r="A70">
        <v>89</v>
      </c>
      <c r="B70" t="s">
        <v>488</v>
      </c>
      <c r="C70" t="s">
        <v>489</v>
      </c>
      <c r="D70" t="s">
        <v>490</v>
      </c>
      <c r="E70" t="s">
        <v>461</v>
      </c>
      <c r="F70" s="4" t="s">
        <v>1336</v>
      </c>
    </row>
    <row r="71" spans="1:6" x14ac:dyDescent="0.2">
      <c r="A71">
        <v>90</v>
      </c>
      <c r="B71" t="s">
        <v>491</v>
      </c>
      <c r="C71" t="s">
        <v>492</v>
      </c>
      <c r="D71" t="s">
        <v>493</v>
      </c>
      <c r="E71" t="s">
        <v>461</v>
      </c>
      <c r="F71" s="4" t="s">
        <v>1336</v>
      </c>
    </row>
    <row r="72" spans="1:6" x14ac:dyDescent="0.2">
      <c r="A72">
        <v>91</v>
      </c>
      <c r="B72" t="s">
        <v>494</v>
      </c>
      <c r="C72" t="s">
        <v>960</v>
      </c>
      <c r="D72" t="s">
        <v>961</v>
      </c>
      <c r="E72" t="s">
        <v>461</v>
      </c>
      <c r="F72" s="4" t="s">
        <v>1336</v>
      </c>
    </row>
    <row r="73" spans="1:6" x14ac:dyDescent="0.2">
      <c r="A73">
        <v>92</v>
      </c>
      <c r="B73" t="s">
        <v>495</v>
      </c>
      <c r="C73" t="s">
        <v>496</v>
      </c>
      <c r="D73" t="s">
        <v>962</v>
      </c>
      <c r="E73" t="s">
        <v>461</v>
      </c>
      <c r="F73" s="4" t="s">
        <v>1336</v>
      </c>
    </row>
    <row r="74" spans="1:6" x14ac:dyDescent="0.2">
      <c r="A74">
        <v>93</v>
      </c>
      <c r="B74" t="s">
        <v>497</v>
      </c>
      <c r="C74" t="s">
        <v>498</v>
      </c>
      <c r="D74" t="s">
        <v>963</v>
      </c>
      <c r="E74" t="s">
        <v>461</v>
      </c>
      <c r="F74" s="4" t="s">
        <v>1336</v>
      </c>
    </row>
    <row r="75" spans="1:6" x14ac:dyDescent="0.2">
      <c r="A75">
        <v>94</v>
      </c>
      <c r="B75" t="s">
        <v>499</v>
      </c>
      <c r="C75" t="s">
        <v>500</v>
      </c>
      <c r="D75" t="s">
        <v>964</v>
      </c>
      <c r="E75" t="s">
        <v>461</v>
      </c>
      <c r="F75" s="4" t="s">
        <v>1336</v>
      </c>
    </row>
    <row r="76" spans="1:6" x14ac:dyDescent="0.2">
      <c r="A76">
        <v>96</v>
      </c>
      <c r="B76" t="s">
        <v>501</v>
      </c>
      <c r="C76" t="s">
        <v>965</v>
      </c>
      <c r="D76" t="s">
        <v>502</v>
      </c>
      <c r="E76" t="s">
        <v>461</v>
      </c>
      <c r="F76" s="4" t="s">
        <v>1336</v>
      </c>
    </row>
    <row r="77" spans="1:6" x14ac:dyDescent="0.2">
      <c r="A77">
        <v>97</v>
      </c>
      <c r="B77" t="s">
        <v>503</v>
      </c>
      <c r="C77" t="s">
        <v>966</v>
      </c>
      <c r="D77" t="s">
        <v>504</v>
      </c>
      <c r="E77" t="s">
        <v>461</v>
      </c>
      <c r="F77" s="4" t="s">
        <v>1336</v>
      </c>
    </row>
    <row r="78" spans="1:6" x14ac:dyDescent="0.2">
      <c r="A78">
        <v>98</v>
      </c>
      <c r="B78" t="s">
        <v>505</v>
      </c>
      <c r="C78" t="s">
        <v>967</v>
      </c>
      <c r="D78" t="s">
        <v>506</v>
      </c>
      <c r="E78" t="s">
        <v>461</v>
      </c>
      <c r="F78" s="4" t="s">
        <v>1336</v>
      </c>
    </row>
    <row r="79" spans="1:6" x14ac:dyDescent="0.2">
      <c r="A79">
        <v>99</v>
      </c>
      <c r="B79" t="s">
        <v>507</v>
      </c>
      <c r="C79" t="s">
        <v>508</v>
      </c>
      <c r="D79" t="s">
        <v>507</v>
      </c>
      <c r="E79" t="s">
        <v>461</v>
      </c>
      <c r="F79" s="4" t="s">
        <v>1336</v>
      </c>
    </row>
    <row r="80" spans="1:6" x14ac:dyDescent="0.2">
      <c r="A80">
        <v>494</v>
      </c>
      <c r="B80" t="s">
        <v>968</v>
      </c>
      <c r="C80" t="s">
        <v>969</v>
      </c>
      <c r="D80" t="s">
        <v>970</v>
      </c>
      <c r="E80" t="s">
        <v>461</v>
      </c>
      <c r="F80" s="4" t="s">
        <v>1336</v>
      </c>
    </row>
    <row r="81" spans="1:6" x14ac:dyDescent="0.2">
      <c r="A81">
        <v>495</v>
      </c>
      <c r="B81" t="s">
        <v>971</v>
      </c>
      <c r="C81" t="s">
        <v>972</v>
      </c>
      <c r="D81" t="s">
        <v>972</v>
      </c>
      <c r="E81" t="s">
        <v>461</v>
      </c>
      <c r="F81" s="4" t="s">
        <v>1336</v>
      </c>
    </row>
    <row r="82" spans="1:6" x14ac:dyDescent="0.2">
      <c r="A82">
        <v>496</v>
      </c>
      <c r="B82" t="s">
        <v>973</v>
      </c>
      <c r="C82" t="s">
        <v>974</v>
      </c>
      <c r="D82" t="s">
        <v>974</v>
      </c>
      <c r="E82" t="s">
        <v>461</v>
      </c>
      <c r="F82" s="4" t="s">
        <v>1336</v>
      </c>
    </row>
    <row r="83" spans="1:6" x14ac:dyDescent="0.2">
      <c r="A83">
        <v>497</v>
      </c>
      <c r="B83" t="s">
        <v>975</v>
      </c>
      <c r="C83" t="s">
        <v>976</v>
      </c>
      <c r="D83" t="s">
        <v>976</v>
      </c>
      <c r="E83" t="s">
        <v>461</v>
      </c>
      <c r="F83" s="4" t="s">
        <v>1336</v>
      </c>
    </row>
    <row r="84" spans="1:6" x14ac:dyDescent="0.2">
      <c r="A84">
        <v>498</v>
      </c>
      <c r="B84" t="s">
        <v>977</v>
      </c>
      <c r="C84" t="s">
        <v>978</v>
      </c>
      <c r="D84" t="s">
        <v>978</v>
      </c>
      <c r="E84" t="s">
        <v>461</v>
      </c>
      <c r="F84" s="4" t="s">
        <v>1336</v>
      </c>
    </row>
    <row r="85" spans="1:6" x14ac:dyDescent="0.2">
      <c r="A85">
        <v>499</v>
      </c>
      <c r="B85" t="s">
        <v>979</v>
      </c>
      <c r="C85" t="s">
        <v>980</v>
      </c>
      <c r="D85" t="s">
        <v>979</v>
      </c>
      <c r="E85" t="s">
        <v>461</v>
      </c>
      <c r="F85" s="4" t="s">
        <v>1336</v>
      </c>
    </row>
    <row r="86" spans="1:6" x14ac:dyDescent="0.2">
      <c r="A86">
        <v>101</v>
      </c>
      <c r="B86" t="s">
        <v>509</v>
      </c>
      <c r="C86" t="s">
        <v>510</v>
      </c>
      <c r="D86" t="s">
        <v>511</v>
      </c>
      <c r="E86" t="s">
        <v>396</v>
      </c>
      <c r="F86" s="4" t="s">
        <v>1336</v>
      </c>
    </row>
    <row r="87" spans="1:6" x14ac:dyDescent="0.2">
      <c r="A87">
        <v>102</v>
      </c>
      <c r="B87" t="s">
        <v>512</v>
      </c>
      <c r="C87" t="s">
        <v>513</v>
      </c>
      <c r="D87" t="s">
        <v>514</v>
      </c>
      <c r="E87" t="s">
        <v>396</v>
      </c>
      <c r="F87" s="4" t="s">
        <v>1336</v>
      </c>
    </row>
    <row r="88" spans="1:6" x14ac:dyDescent="0.2">
      <c r="A88">
        <v>103</v>
      </c>
      <c r="B88" t="s">
        <v>515</v>
      </c>
      <c r="C88" t="s">
        <v>516</v>
      </c>
      <c r="D88" t="s">
        <v>517</v>
      </c>
      <c r="E88" t="s">
        <v>396</v>
      </c>
      <c r="F88" s="4" t="s">
        <v>1336</v>
      </c>
    </row>
    <row r="89" spans="1:6" x14ac:dyDescent="0.2">
      <c r="A89">
        <v>104</v>
      </c>
      <c r="B89" t="s">
        <v>518</v>
      </c>
      <c r="C89" t="s">
        <v>519</v>
      </c>
      <c r="D89" t="s">
        <v>520</v>
      </c>
      <c r="E89" t="s">
        <v>396</v>
      </c>
      <c r="F89" s="4" t="s">
        <v>1336</v>
      </c>
    </row>
    <row r="90" spans="1:6" x14ac:dyDescent="0.2">
      <c r="A90">
        <v>105</v>
      </c>
      <c r="B90" t="s">
        <v>521</v>
      </c>
      <c r="C90" t="s">
        <v>522</v>
      </c>
      <c r="D90" t="s">
        <v>523</v>
      </c>
      <c r="E90" t="s">
        <v>396</v>
      </c>
      <c r="F90" s="4" t="s">
        <v>1336</v>
      </c>
    </row>
    <row r="91" spans="1:6" x14ac:dyDescent="0.2">
      <c r="A91">
        <v>106</v>
      </c>
      <c r="B91" t="s">
        <v>524</v>
      </c>
      <c r="C91" t="s">
        <v>525</v>
      </c>
      <c r="D91" t="s">
        <v>525</v>
      </c>
      <c r="E91" t="s">
        <v>396</v>
      </c>
      <c r="F91" s="4" t="s">
        <v>1336</v>
      </c>
    </row>
    <row r="92" spans="1:6" x14ac:dyDescent="0.2">
      <c r="A92">
        <v>107</v>
      </c>
      <c r="B92" t="s">
        <v>526</v>
      </c>
      <c r="C92" t="s">
        <v>527</v>
      </c>
      <c r="D92" t="s">
        <v>527</v>
      </c>
      <c r="E92" t="s">
        <v>396</v>
      </c>
      <c r="F92" s="4" t="s">
        <v>1336</v>
      </c>
    </row>
    <row r="93" spans="1:6" x14ac:dyDescent="0.2">
      <c r="A93">
        <v>151</v>
      </c>
      <c r="B93" t="s">
        <v>528</v>
      </c>
      <c r="C93" t="s">
        <v>529</v>
      </c>
      <c r="D93" t="s">
        <v>530</v>
      </c>
      <c r="E93" t="s">
        <v>396</v>
      </c>
      <c r="F93" s="4" t="s">
        <v>1336</v>
      </c>
    </row>
    <row r="94" spans="1:6" x14ac:dyDescent="0.2">
      <c r="A94">
        <v>152</v>
      </c>
      <c r="B94" t="s">
        <v>531</v>
      </c>
      <c r="C94" t="s">
        <v>532</v>
      </c>
      <c r="D94" t="s">
        <v>533</v>
      </c>
      <c r="E94" t="s">
        <v>396</v>
      </c>
      <c r="F94" s="4" t="s">
        <v>1336</v>
      </c>
    </row>
    <row r="95" spans="1:6" x14ac:dyDescent="0.2">
      <c r="A95">
        <v>153</v>
      </c>
      <c r="B95" t="s">
        <v>534</v>
      </c>
      <c r="C95" t="s">
        <v>535</v>
      </c>
      <c r="D95" t="s">
        <v>536</v>
      </c>
      <c r="E95" t="s">
        <v>396</v>
      </c>
      <c r="F95" s="4" t="s">
        <v>1336</v>
      </c>
    </row>
    <row r="96" spans="1:6" x14ac:dyDescent="0.2">
      <c r="A96">
        <v>154</v>
      </c>
      <c r="B96" t="s">
        <v>537</v>
      </c>
      <c r="C96" t="s">
        <v>538</v>
      </c>
      <c r="D96" t="s">
        <v>539</v>
      </c>
      <c r="E96" t="s">
        <v>396</v>
      </c>
      <c r="F96" s="4" t="s">
        <v>1336</v>
      </c>
    </row>
    <row r="97" spans="1:6" x14ac:dyDescent="0.2">
      <c r="A97">
        <v>155</v>
      </c>
      <c r="B97" t="s">
        <v>540</v>
      </c>
      <c r="C97" t="s">
        <v>541</v>
      </c>
      <c r="D97" t="s">
        <v>542</v>
      </c>
      <c r="E97" t="s">
        <v>396</v>
      </c>
      <c r="F97" s="4" t="s">
        <v>1336</v>
      </c>
    </row>
    <row r="98" spans="1:6" x14ac:dyDescent="0.2">
      <c r="A98">
        <v>156</v>
      </c>
      <c r="B98" t="s">
        <v>543</v>
      </c>
      <c r="C98" t="s">
        <v>544</v>
      </c>
      <c r="D98" t="s">
        <v>545</v>
      </c>
      <c r="E98" t="s">
        <v>396</v>
      </c>
      <c r="F98" s="4" t="s">
        <v>1336</v>
      </c>
    </row>
    <row r="99" spans="1:6" x14ac:dyDescent="0.2">
      <c r="A99">
        <v>161</v>
      </c>
      <c r="B99" t="s">
        <v>546</v>
      </c>
      <c r="C99" t="s">
        <v>547</v>
      </c>
      <c r="D99" t="s">
        <v>548</v>
      </c>
      <c r="E99" t="s">
        <v>396</v>
      </c>
      <c r="F99" s="4" t="s">
        <v>1336</v>
      </c>
    </row>
    <row r="100" spans="1:6" x14ac:dyDescent="0.2">
      <c r="A100">
        <v>162</v>
      </c>
      <c r="B100" t="s">
        <v>549</v>
      </c>
      <c r="C100" t="s">
        <v>550</v>
      </c>
      <c r="D100" t="s">
        <v>551</v>
      </c>
      <c r="E100" t="s">
        <v>396</v>
      </c>
      <c r="F100" s="4" t="s">
        <v>1336</v>
      </c>
    </row>
    <row r="101" spans="1:6" x14ac:dyDescent="0.2">
      <c r="A101">
        <v>163</v>
      </c>
      <c r="B101" t="s">
        <v>552</v>
      </c>
      <c r="C101" t="s">
        <v>553</v>
      </c>
      <c r="D101" t="s">
        <v>554</v>
      </c>
      <c r="E101" t="s">
        <v>396</v>
      </c>
      <c r="F101" s="4" t="s">
        <v>1336</v>
      </c>
    </row>
    <row r="102" spans="1:6" x14ac:dyDescent="0.2">
      <c r="A102">
        <v>164</v>
      </c>
      <c r="B102" t="s">
        <v>555</v>
      </c>
      <c r="C102" t="s">
        <v>556</v>
      </c>
      <c r="D102" t="s">
        <v>557</v>
      </c>
      <c r="E102" t="s">
        <v>396</v>
      </c>
      <c r="F102" s="4" t="s">
        <v>1336</v>
      </c>
    </row>
    <row r="103" spans="1:6" x14ac:dyDescent="0.2">
      <c r="A103">
        <v>165</v>
      </c>
      <c r="B103" t="s">
        <v>558</v>
      </c>
      <c r="C103" t="s">
        <v>559</v>
      </c>
      <c r="D103" t="s">
        <v>560</v>
      </c>
      <c r="E103" t="s">
        <v>396</v>
      </c>
      <c r="F103" s="4" t="s">
        <v>1336</v>
      </c>
    </row>
    <row r="104" spans="1:6" x14ac:dyDescent="0.2">
      <c r="A104">
        <v>171</v>
      </c>
      <c r="B104" t="s">
        <v>561</v>
      </c>
      <c r="C104" t="s">
        <v>562</v>
      </c>
      <c r="D104" t="s">
        <v>563</v>
      </c>
      <c r="E104" t="s">
        <v>396</v>
      </c>
      <c r="F104" s="4" t="s">
        <v>1336</v>
      </c>
    </row>
    <row r="105" spans="1:6" x14ac:dyDescent="0.2">
      <c r="A105">
        <v>172</v>
      </c>
      <c r="B105" t="s">
        <v>564</v>
      </c>
      <c r="C105" t="s">
        <v>565</v>
      </c>
      <c r="D105" t="s">
        <v>565</v>
      </c>
      <c r="E105" t="s">
        <v>396</v>
      </c>
      <c r="F105" s="4" t="s">
        <v>1336</v>
      </c>
    </row>
    <row r="106" spans="1:6" x14ac:dyDescent="0.2">
      <c r="A106">
        <v>201</v>
      </c>
      <c r="B106" t="s">
        <v>566</v>
      </c>
      <c r="C106" t="s">
        <v>567</v>
      </c>
      <c r="D106" t="s">
        <v>568</v>
      </c>
      <c r="E106" t="s">
        <v>569</v>
      </c>
      <c r="F106" s="4" t="s">
        <v>1336</v>
      </c>
    </row>
    <row r="107" spans="1:6" x14ac:dyDescent="0.2">
      <c r="A107">
        <v>2201</v>
      </c>
      <c r="B107" t="s">
        <v>570</v>
      </c>
      <c r="C107" t="s">
        <v>571</v>
      </c>
      <c r="D107" t="s">
        <v>572</v>
      </c>
      <c r="E107" t="s">
        <v>396</v>
      </c>
      <c r="F107" s="4" t="s">
        <v>1336</v>
      </c>
    </row>
    <row r="108" spans="1:6" x14ac:dyDescent="0.2">
      <c r="A108">
        <v>73201</v>
      </c>
      <c r="B108" t="s">
        <v>573</v>
      </c>
      <c r="C108" t="s">
        <v>574</v>
      </c>
      <c r="D108" t="s">
        <v>575</v>
      </c>
      <c r="E108" t="s">
        <v>461</v>
      </c>
      <c r="F108" s="4" t="s">
        <v>1336</v>
      </c>
    </row>
    <row r="109" spans="1:6" x14ac:dyDescent="0.2">
      <c r="A109">
        <v>81201</v>
      </c>
      <c r="B109" t="s">
        <v>576</v>
      </c>
      <c r="C109" t="s">
        <v>577</v>
      </c>
      <c r="D109" t="s">
        <v>578</v>
      </c>
      <c r="E109" t="s">
        <v>461</v>
      </c>
      <c r="F109" s="4" t="s">
        <v>1336</v>
      </c>
    </row>
    <row r="110" spans="1:6" x14ac:dyDescent="0.2">
      <c r="A110">
        <v>71201</v>
      </c>
      <c r="B110" t="s">
        <v>579</v>
      </c>
      <c r="C110" t="s">
        <v>580</v>
      </c>
      <c r="D110" t="s">
        <v>581</v>
      </c>
      <c r="E110" t="s">
        <v>461</v>
      </c>
      <c r="F110" s="4" t="s">
        <v>1336</v>
      </c>
    </row>
    <row r="111" spans="1:6" x14ac:dyDescent="0.2">
      <c r="A111">
        <v>5201</v>
      </c>
      <c r="B111" t="s">
        <v>582</v>
      </c>
      <c r="C111" t="s">
        <v>583</v>
      </c>
      <c r="D111" t="s">
        <v>584</v>
      </c>
      <c r="E111" t="s">
        <v>396</v>
      </c>
      <c r="F111" s="4" t="s">
        <v>1335</v>
      </c>
    </row>
    <row r="112" spans="1:6" x14ac:dyDescent="0.2">
      <c r="A112">
        <v>34201</v>
      </c>
      <c r="B112" t="s">
        <v>585</v>
      </c>
      <c r="C112" t="s">
        <v>586</v>
      </c>
      <c r="D112" t="s">
        <v>587</v>
      </c>
      <c r="E112" t="s">
        <v>396</v>
      </c>
      <c r="F112" s="4" t="s">
        <v>1336</v>
      </c>
    </row>
    <row r="113" spans="1:6" x14ac:dyDescent="0.2">
      <c r="A113">
        <v>86201</v>
      </c>
      <c r="B113" t="s">
        <v>588</v>
      </c>
      <c r="C113" t="s">
        <v>589</v>
      </c>
      <c r="D113" t="s">
        <v>590</v>
      </c>
      <c r="E113" t="s">
        <v>461</v>
      </c>
      <c r="F113" s="4" t="s">
        <v>1336</v>
      </c>
    </row>
    <row r="114" spans="1:6" x14ac:dyDescent="0.2">
      <c r="A114">
        <v>72201</v>
      </c>
      <c r="B114" t="s">
        <v>591</v>
      </c>
      <c r="C114" t="s">
        <v>592</v>
      </c>
      <c r="D114" t="s">
        <v>593</v>
      </c>
      <c r="E114" t="s">
        <v>461</v>
      </c>
      <c r="F114" s="4" t="s">
        <v>1336</v>
      </c>
    </row>
    <row r="115" spans="1:6" x14ac:dyDescent="0.2">
      <c r="A115">
        <v>92201</v>
      </c>
      <c r="B115" t="s">
        <v>594</v>
      </c>
      <c r="C115" t="s">
        <v>595</v>
      </c>
      <c r="D115" t="s">
        <v>596</v>
      </c>
      <c r="E115" t="s">
        <v>461</v>
      </c>
      <c r="F115" s="4" t="s">
        <v>1336</v>
      </c>
    </row>
    <row r="116" spans="1:6" x14ac:dyDescent="0.2">
      <c r="A116">
        <v>8201</v>
      </c>
      <c r="B116" t="s">
        <v>597</v>
      </c>
      <c r="C116" t="s">
        <v>598</v>
      </c>
      <c r="D116" t="s">
        <v>599</v>
      </c>
      <c r="E116" t="s">
        <v>396</v>
      </c>
      <c r="F116" s="4" t="s">
        <v>1336</v>
      </c>
    </row>
    <row r="117" spans="1:6" x14ac:dyDescent="0.2">
      <c r="A117">
        <v>202</v>
      </c>
      <c r="B117" t="s">
        <v>600</v>
      </c>
      <c r="C117" t="s">
        <v>601</v>
      </c>
      <c r="D117" t="s">
        <v>602</v>
      </c>
      <c r="E117" t="s">
        <v>569</v>
      </c>
      <c r="F117" s="4" t="s">
        <v>1336</v>
      </c>
    </row>
    <row r="118" spans="1:6" x14ac:dyDescent="0.2">
      <c r="A118">
        <v>44202</v>
      </c>
      <c r="B118" t="s">
        <v>603</v>
      </c>
      <c r="C118" t="s">
        <v>604</v>
      </c>
      <c r="D118" t="s">
        <v>605</v>
      </c>
      <c r="E118" t="s">
        <v>396</v>
      </c>
      <c r="F118" s="4" t="s">
        <v>1336</v>
      </c>
    </row>
    <row r="119" spans="1:6" x14ac:dyDescent="0.2">
      <c r="A119">
        <v>71202</v>
      </c>
      <c r="B119" t="s">
        <v>606</v>
      </c>
      <c r="C119" t="s">
        <v>607</v>
      </c>
      <c r="D119" t="s">
        <v>608</v>
      </c>
      <c r="E119" t="s">
        <v>461</v>
      </c>
      <c r="F119" s="4" t="s">
        <v>1336</v>
      </c>
    </row>
    <row r="120" spans="1:6" x14ac:dyDescent="0.2">
      <c r="A120">
        <v>84202</v>
      </c>
      <c r="B120" t="s">
        <v>609</v>
      </c>
      <c r="C120" t="s">
        <v>610</v>
      </c>
      <c r="D120" t="s">
        <v>611</v>
      </c>
      <c r="E120" t="s">
        <v>461</v>
      </c>
      <c r="F120" s="4" t="s">
        <v>1336</v>
      </c>
    </row>
    <row r="121" spans="1:6" x14ac:dyDescent="0.2">
      <c r="A121">
        <v>3202</v>
      </c>
      <c r="B121" t="s">
        <v>612</v>
      </c>
      <c r="C121" t="s">
        <v>613</v>
      </c>
      <c r="D121" t="s">
        <v>614</v>
      </c>
      <c r="E121" t="s">
        <v>396</v>
      </c>
      <c r="F121" s="4" t="s">
        <v>1334</v>
      </c>
    </row>
    <row r="122" spans="1:6" x14ac:dyDescent="0.2">
      <c r="A122">
        <v>73202</v>
      </c>
      <c r="B122" t="s">
        <v>615</v>
      </c>
      <c r="C122" t="s">
        <v>616</v>
      </c>
      <c r="D122" t="s">
        <v>617</v>
      </c>
      <c r="E122" t="s">
        <v>461</v>
      </c>
      <c r="F122" s="4" t="s">
        <v>1336</v>
      </c>
    </row>
    <row r="123" spans="1:6" x14ac:dyDescent="0.2">
      <c r="A123">
        <v>93202</v>
      </c>
      <c r="B123" t="s">
        <v>618</v>
      </c>
      <c r="C123" t="s">
        <v>619</v>
      </c>
      <c r="D123" t="s">
        <v>620</v>
      </c>
      <c r="E123" t="s">
        <v>461</v>
      </c>
      <c r="F123" s="4" t="s">
        <v>1336</v>
      </c>
    </row>
    <row r="124" spans="1:6" x14ac:dyDescent="0.2">
      <c r="A124">
        <v>6202</v>
      </c>
      <c r="B124" t="s">
        <v>621</v>
      </c>
      <c r="C124" t="s">
        <v>622</v>
      </c>
      <c r="D124" t="s">
        <v>623</v>
      </c>
      <c r="E124" t="s">
        <v>396</v>
      </c>
      <c r="F124" s="4" t="s">
        <v>1336</v>
      </c>
    </row>
    <row r="125" spans="1:6" x14ac:dyDescent="0.2">
      <c r="A125">
        <v>203</v>
      </c>
      <c r="B125" t="s">
        <v>624</v>
      </c>
      <c r="C125" t="s">
        <v>625</v>
      </c>
      <c r="D125" t="s">
        <v>626</v>
      </c>
      <c r="E125" t="s">
        <v>569</v>
      </c>
      <c r="F125" s="4" t="s">
        <v>1336</v>
      </c>
    </row>
    <row r="126" spans="1:6" x14ac:dyDescent="0.2">
      <c r="A126">
        <v>73203</v>
      </c>
      <c r="B126" t="s">
        <v>627</v>
      </c>
      <c r="C126" t="s">
        <v>628</v>
      </c>
      <c r="D126" t="s">
        <v>629</v>
      </c>
      <c r="E126" t="s">
        <v>461</v>
      </c>
      <c r="F126" s="4" t="s">
        <v>1336</v>
      </c>
    </row>
    <row r="127" spans="1:6" x14ac:dyDescent="0.2">
      <c r="A127">
        <v>92203</v>
      </c>
      <c r="B127" t="s">
        <v>630</v>
      </c>
      <c r="C127" t="s">
        <v>631</v>
      </c>
      <c r="D127" t="s">
        <v>632</v>
      </c>
      <c r="E127" t="s">
        <v>461</v>
      </c>
    </row>
    <row r="128" spans="1:6" x14ac:dyDescent="0.2">
      <c r="A128">
        <v>3203</v>
      </c>
      <c r="B128" t="s">
        <v>633</v>
      </c>
      <c r="C128" t="s">
        <v>634</v>
      </c>
      <c r="D128" t="s">
        <v>635</v>
      </c>
      <c r="E128" t="s">
        <v>396</v>
      </c>
    </row>
    <row r="129" spans="1:6" x14ac:dyDescent="0.2">
      <c r="A129">
        <v>86203</v>
      </c>
      <c r="B129" t="s">
        <v>636</v>
      </c>
      <c r="C129" t="s">
        <v>637</v>
      </c>
      <c r="D129" t="s">
        <v>638</v>
      </c>
      <c r="E129" t="s">
        <v>461</v>
      </c>
    </row>
    <row r="130" spans="1:6" x14ac:dyDescent="0.2">
      <c r="A130">
        <v>8203</v>
      </c>
      <c r="B130" t="s">
        <v>639</v>
      </c>
      <c r="C130" t="s">
        <v>640</v>
      </c>
      <c r="D130" t="s">
        <v>641</v>
      </c>
      <c r="E130" t="s">
        <v>396</v>
      </c>
    </row>
    <row r="131" spans="1:6" x14ac:dyDescent="0.2">
      <c r="A131">
        <v>206</v>
      </c>
      <c r="B131" t="s">
        <v>642</v>
      </c>
      <c r="C131" t="s">
        <v>643</v>
      </c>
      <c r="D131" t="s">
        <v>644</v>
      </c>
      <c r="E131" t="s">
        <v>569</v>
      </c>
      <c r="F131" s="4" t="s">
        <v>1336</v>
      </c>
    </row>
    <row r="132" spans="1:6" x14ac:dyDescent="0.2">
      <c r="A132">
        <v>2206</v>
      </c>
      <c r="B132" t="s">
        <v>645</v>
      </c>
      <c r="C132" t="s">
        <v>646</v>
      </c>
      <c r="D132" t="s">
        <v>647</v>
      </c>
      <c r="E132" t="s">
        <v>396</v>
      </c>
      <c r="F132" s="4" t="s">
        <v>1336</v>
      </c>
    </row>
    <row r="133" spans="1:6" x14ac:dyDescent="0.2">
      <c r="A133">
        <v>83206</v>
      </c>
      <c r="B133" t="s">
        <v>648</v>
      </c>
      <c r="C133" t="s">
        <v>649</v>
      </c>
      <c r="D133" t="s">
        <v>650</v>
      </c>
      <c r="E133" t="s">
        <v>461</v>
      </c>
      <c r="F133" s="4" t="s">
        <v>1336</v>
      </c>
    </row>
    <row r="134" spans="1:6" x14ac:dyDescent="0.2">
      <c r="A134">
        <v>71206</v>
      </c>
      <c r="B134" t="s">
        <v>651</v>
      </c>
      <c r="C134" t="s">
        <v>652</v>
      </c>
      <c r="D134" t="s">
        <v>653</v>
      </c>
      <c r="E134" t="s">
        <v>461</v>
      </c>
      <c r="F134" s="4" t="s">
        <v>1336</v>
      </c>
    </row>
    <row r="135" spans="1:6" x14ac:dyDescent="0.2">
      <c r="A135">
        <v>207</v>
      </c>
      <c r="B135" t="s">
        <v>654</v>
      </c>
      <c r="C135" t="s">
        <v>655</v>
      </c>
      <c r="D135" t="s">
        <v>656</v>
      </c>
      <c r="E135" t="s">
        <v>569</v>
      </c>
      <c r="F135" s="4" t="s">
        <v>1336</v>
      </c>
    </row>
    <row r="136" spans="1:6" x14ac:dyDescent="0.2">
      <c r="A136">
        <v>83207</v>
      </c>
      <c r="B136" t="s">
        <v>657</v>
      </c>
      <c r="C136" t="s">
        <v>658</v>
      </c>
      <c r="D136" t="s">
        <v>659</v>
      </c>
      <c r="E136" t="s">
        <v>461</v>
      </c>
      <c r="F136" s="4" t="s">
        <v>1336</v>
      </c>
    </row>
    <row r="137" spans="1:6" x14ac:dyDescent="0.2">
      <c r="A137">
        <v>73207</v>
      </c>
      <c r="B137" t="s">
        <v>660</v>
      </c>
      <c r="C137" t="s">
        <v>661</v>
      </c>
      <c r="D137" t="s">
        <v>662</v>
      </c>
      <c r="E137" t="s">
        <v>461</v>
      </c>
      <c r="F137" s="4" t="s">
        <v>1336</v>
      </c>
    </row>
    <row r="138" spans="1:6" x14ac:dyDescent="0.2">
      <c r="A138">
        <v>5207</v>
      </c>
      <c r="B138" t="s">
        <v>663</v>
      </c>
      <c r="C138" t="s">
        <v>664</v>
      </c>
      <c r="D138" t="s">
        <v>665</v>
      </c>
      <c r="E138" t="s">
        <v>396</v>
      </c>
      <c r="F138" s="4" t="s">
        <v>1335</v>
      </c>
    </row>
    <row r="139" spans="1:6" x14ac:dyDescent="0.2">
      <c r="A139">
        <v>208</v>
      </c>
      <c r="B139" t="s">
        <v>666</v>
      </c>
      <c r="C139" t="s">
        <v>667</v>
      </c>
      <c r="D139" t="s">
        <v>644</v>
      </c>
      <c r="E139" t="s">
        <v>569</v>
      </c>
      <c r="F139" s="4" t="s">
        <v>1336</v>
      </c>
    </row>
    <row r="140" spans="1:6" x14ac:dyDescent="0.2">
      <c r="A140">
        <v>71208</v>
      </c>
      <c r="B140" t="s">
        <v>668</v>
      </c>
      <c r="C140" t="s">
        <v>669</v>
      </c>
      <c r="D140" t="s">
        <v>653</v>
      </c>
      <c r="E140" t="s">
        <v>461</v>
      </c>
      <c r="F140" s="4" t="s">
        <v>1336</v>
      </c>
    </row>
    <row r="141" spans="1:6" x14ac:dyDescent="0.2">
      <c r="A141">
        <v>2208</v>
      </c>
      <c r="B141" t="s">
        <v>670</v>
      </c>
      <c r="C141" t="s">
        <v>671</v>
      </c>
      <c r="D141" t="s">
        <v>647</v>
      </c>
      <c r="E141" t="s">
        <v>396</v>
      </c>
      <c r="F141" s="4" t="s">
        <v>1336</v>
      </c>
    </row>
    <row r="142" spans="1:6" x14ac:dyDescent="0.2">
      <c r="A142">
        <v>85208</v>
      </c>
      <c r="B142" t="s">
        <v>672</v>
      </c>
      <c r="C142" t="s">
        <v>673</v>
      </c>
      <c r="D142" t="s">
        <v>650</v>
      </c>
      <c r="E142" t="s">
        <v>461</v>
      </c>
      <c r="F142" s="4" t="s">
        <v>1336</v>
      </c>
    </row>
    <row r="143" spans="1:6" x14ac:dyDescent="0.2">
      <c r="A143">
        <v>209</v>
      </c>
      <c r="B143" t="s">
        <v>674</v>
      </c>
      <c r="C143" t="s">
        <v>675</v>
      </c>
      <c r="D143" t="s">
        <v>656</v>
      </c>
      <c r="E143" t="s">
        <v>569</v>
      </c>
      <c r="F143" s="4" t="s">
        <v>1336</v>
      </c>
    </row>
    <row r="144" spans="1:6" x14ac:dyDescent="0.2">
      <c r="A144">
        <v>73209</v>
      </c>
      <c r="B144" t="s">
        <v>676</v>
      </c>
      <c r="C144" t="s">
        <v>677</v>
      </c>
      <c r="D144" t="s">
        <v>662</v>
      </c>
      <c r="E144" t="s">
        <v>461</v>
      </c>
      <c r="F144" s="4" t="s">
        <v>1336</v>
      </c>
    </row>
    <row r="145" spans="1:6" x14ac:dyDescent="0.2">
      <c r="A145">
        <v>85209</v>
      </c>
      <c r="B145" t="s">
        <v>678</v>
      </c>
      <c r="C145" t="s">
        <v>679</v>
      </c>
      <c r="D145" t="s">
        <v>659</v>
      </c>
      <c r="E145" t="s">
        <v>461</v>
      </c>
      <c r="F145" s="4" t="s">
        <v>1336</v>
      </c>
    </row>
    <row r="146" spans="1:6" x14ac:dyDescent="0.2">
      <c r="A146">
        <v>42209</v>
      </c>
      <c r="B146" t="s">
        <v>680</v>
      </c>
      <c r="C146" t="s">
        <v>681</v>
      </c>
      <c r="D146" t="s">
        <v>682</v>
      </c>
      <c r="E146" t="s">
        <v>396</v>
      </c>
      <c r="F146" s="4" t="s">
        <v>1336</v>
      </c>
    </row>
    <row r="147" spans="1:6" x14ac:dyDescent="0.2">
      <c r="A147">
        <v>210</v>
      </c>
      <c r="B147" t="s">
        <v>683</v>
      </c>
      <c r="C147" t="s">
        <v>684</v>
      </c>
      <c r="D147" t="s">
        <v>685</v>
      </c>
      <c r="E147" t="s">
        <v>569</v>
      </c>
      <c r="F147" s="4" t="s">
        <v>1336</v>
      </c>
    </row>
    <row r="148" spans="1:6" x14ac:dyDescent="0.2">
      <c r="A148">
        <v>2210</v>
      </c>
      <c r="B148" t="s">
        <v>686</v>
      </c>
      <c r="C148" t="s">
        <v>687</v>
      </c>
      <c r="D148" t="s">
        <v>688</v>
      </c>
      <c r="E148" t="s">
        <v>396</v>
      </c>
      <c r="F148" s="4" t="s">
        <v>1336</v>
      </c>
    </row>
    <row r="149" spans="1:6" x14ac:dyDescent="0.2">
      <c r="A149">
        <v>73210</v>
      </c>
      <c r="B149" t="s">
        <v>689</v>
      </c>
      <c r="C149" t="s">
        <v>690</v>
      </c>
      <c r="D149" t="s">
        <v>691</v>
      </c>
      <c r="E149" t="s">
        <v>461</v>
      </c>
      <c r="F149" s="4" t="s">
        <v>1336</v>
      </c>
    </row>
    <row r="150" spans="1:6" x14ac:dyDescent="0.2">
      <c r="A150">
        <v>82210</v>
      </c>
      <c r="B150" t="s">
        <v>692</v>
      </c>
      <c r="C150" t="s">
        <v>693</v>
      </c>
      <c r="D150" t="s">
        <v>694</v>
      </c>
      <c r="E150" t="s">
        <v>461</v>
      </c>
      <c r="F150" s="4" t="s">
        <v>1336</v>
      </c>
    </row>
    <row r="151" spans="1:6" x14ac:dyDescent="0.2">
      <c r="A151">
        <v>5210</v>
      </c>
      <c r="B151" t="s">
        <v>695</v>
      </c>
      <c r="C151" t="s">
        <v>696</v>
      </c>
      <c r="D151" t="s">
        <v>697</v>
      </c>
      <c r="E151" t="s">
        <v>396</v>
      </c>
      <c r="F151" s="4" t="s">
        <v>1335</v>
      </c>
    </row>
    <row r="152" spans="1:6" x14ac:dyDescent="0.2">
      <c r="A152">
        <v>34210</v>
      </c>
      <c r="B152" t="s">
        <v>698</v>
      </c>
      <c r="C152" t="s">
        <v>699</v>
      </c>
      <c r="D152" t="s">
        <v>700</v>
      </c>
      <c r="E152" t="s">
        <v>396</v>
      </c>
      <c r="F152" s="4" t="s">
        <v>1336</v>
      </c>
    </row>
    <row r="153" spans="1:6" x14ac:dyDescent="0.2">
      <c r="A153">
        <v>71210</v>
      </c>
      <c r="B153" t="s">
        <v>701</v>
      </c>
      <c r="C153" t="s">
        <v>702</v>
      </c>
      <c r="D153" t="s">
        <v>703</v>
      </c>
      <c r="E153" t="s">
        <v>461</v>
      </c>
      <c r="F153" s="4" t="s">
        <v>1336</v>
      </c>
    </row>
    <row r="154" spans="1:6" x14ac:dyDescent="0.2">
      <c r="A154">
        <v>92210</v>
      </c>
      <c r="B154" t="s">
        <v>704</v>
      </c>
      <c r="C154" t="s">
        <v>705</v>
      </c>
      <c r="D154" t="s">
        <v>706</v>
      </c>
      <c r="E154" t="s">
        <v>461</v>
      </c>
      <c r="F154" s="4" t="s">
        <v>1336</v>
      </c>
    </row>
    <row r="155" spans="1:6" x14ac:dyDescent="0.2">
      <c r="A155">
        <v>8210</v>
      </c>
      <c r="B155" t="s">
        <v>707</v>
      </c>
      <c r="C155" t="s">
        <v>708</v>
      </c>
      <c r="D155" t="s">
        <v>709</v>
      </c>
      <c r="E155" t="s">
        <v>396</v>
      </c>
      <c r="F155" s="4" t="s">
        <v>1336</v>
      </c>
    </row>
    <row r="156" spans="1:6" x14ac:dyDescent="0.2">
      <c r="A156">
        <v>211</v>
      </c>
      <c r="B156" t="s">
        <v>710</v>
      </c>
      <c r="C156" t="s">
        <v>711</v>
      </c>
      <c r="D156" t="s">
        <v>712</v>
      </c>
      <c r="E156" t="s">
        <v>569</v>
      </c>
      <c r="F156" s="4" t="s">
        <v>1336</v>
      </c>
    </row>
    <row r="157" spans="1:6" x14ac:dyDescent="0.2">
      <c r="A157">
        <v>2211</v>
      </c>
      <c r="B157" t="s">
        <v>713</v>
      </c>
      <c r="C157" t="s">
        <v>714</v>
      </c>
      <c r="D157" t="s">
        <v>715</v>
      </c>
      <c r="E157" t="s">
        <v>396</v>
      </c>
      <c r="F157" s="4" t="s">
        <v>1336</v>
      </c>
    </row>
    <row r="158" spans="1:6" x14ac:dyDescent="0.2">
      <c r="A158">
        <v>73211</v>
      </c>
      <c r="B158" t="s">
        <v>716</v>
      </c>
      <c r="C158" t="s">
        <v>717</v>
      </c>
      <c r="D158" t="s">
        <v>718</v>
      </c>
      <c r="E158" t="s">
        <v>461</v>
      </c>
      <c r="F158" s="4" t="s">
        <v>1336</v>
      </c>
    </row>
    <row r="159" spans="1:6" x14ac:dyDescent="0.2">
      <c r="A159">
        <v>85211</v>
      </c>
      <c r="B159" t="s">
        <v>719</v>
      </c>
      <c r="C159" t="s">
        <v>720</v>
      </c>
      <c r="D159" t="s">
        <v>721</v>
      </c>
      <c r="E159" t="s">
        <v>461</v>
      </c>
      <c r="F159" s="4" t="s">
        <v>1336</v>
      </c>
    </row>
    <row r="160" spans="1:6" x14ac:dyDescent="0.2">
      <c r="A160">
        <v>212</v>
      </c>
      <c r="B160" t="s">
        <v>722</v>
      </c>
      <c r="C160" t="s">
        <v>723</v>
      </c>
      <c r="D160" t="s">
        <v>712</v>
      </c>
      <c r="E160" t="s">
        <v>569</v>
      </c>
      <c r="F160" s="4" t="s">
        <v>1336</v>
      </c>
    </row>
    <row r="161" spans="1:6" x14ac:dyDescent="0.2">
      <c r="A161">
        <v>73212</v>
      </c>
      <c r="B161" t="s">
        <v>724</v>
      </c>
      <c r="C161" t="s">
        <v>717</v>
      </c>
      <c r="D161" t="s">
        <v>718</v>
      </c>
      <c r="E161" t="s">
        <v>461</v>
      </c>
      <c r="F161" s="4" t="s">
        <v>1336</v>
      </c>
    </row>
    <row r="162" spans="1:6" x14ac:dyDescent="0.2">
      <c r="A162">
        <v>85212</v>
      </c>
      <c r="B162" t="s">
        <v>725</v>
      </c>
      <c r="C162" t="s">
        <v>720</v>
      </c>
      <c r="D162" t="s">
        <v>721</v>
      </c>
      <c r="E162" t="s">
        <v>461</v>
      </c>
      <c r="F162" s="4" t="s">
        <v>1336</v>
      </c>
    </row>
    <row r="163" spans="1:6" x14ac:dyDescent="0.2">
      <c r="A163">
        <v>2212</v>
      </c>
      <c r="B163" t="s">
        <v>726</v>
      </c>
      <c r="C163" t="s">
        <v>714</v>
      </c>
      <c r="D163" t="s">
        <v>715</v>
      </c>
      <c r="E163" t="s">
        <v>396</v>
      </c>
      <c r="F163" s="4" t="s">
        <v>1336</v>
      </c>
    </row>
    <row r="164" spans="1:6" x14ac:dyDescent="0.2">
      <c r="A164">
        <v>213</v>
      </c>
      <c r="B164" t="s">
        <v>727</v>
      </c>
      <c r="C164" t="s">
        <v>728</v>
      </c>
      <c r="D164" t="s">
        <v>729</v>
      </c>
      <c r="E164" t="s">
        <v>569</v>
      </c>
      <c r="F164" s="4" t="s">
        <v>1336</v>
      </c>
    </row>
    <row r="165" spans="1:6" x14ac:dyDescent="0.2">
      <c r="A165">
        <v>32213</v>
      </c>
      <c r="B165" t="s">
        <v>730</v>
      </c>
      <c r="C165" t="s">
        <v>731</v>
      </c>
      <c r="D165" t="s">
        <v>732</v>
      </c>
      <c r="E165" t="s">
        <v>396</v>
      </c>
      <c r="F165" s="4" t="s">
        <v>1336</v>
      </c>
    </row>
    <row r="166" spans="1:6" x14ac:dyDescent="0.2">
      <c r="A166">
        <v>83213</v>
      </c>
      <c r="B166" t="s">
        <v>733</v>
      </c>
      <c r="C166" t="s">
        <v>734</v>
      </c>
      <c r="D166" t="s">
        <v>735</v>
      </c>
      <c r="E166" t="s">
        <v>461</v>
      </c>
      <c r="F166" s="4" t="s">
        <v>1336</v>
      </c>
    </row>
    <row r="167" spans="1:6" x14ac:dyDescent="0.2">
      <c r="A167">
        <v>71213</v>
      </c>
      <c r="B167" t="s">
        <v>736</v>
      </c>
      <c r="C167" t="s">
        <v>737</v>
      </c>
      <c r="D167" t="s">
        <v>738</v>
      </c>
      <c r="E167" t="s">
        <v>461</v>
      </c>
      <c r="F167" s="4" t="s">
        <v>1336</v>
      </c>
    </row>
    <row r="168" spans="1:6" x14ac:dyDescent="0.2">
      <c r="A168">
        <v>5213</v>
      </c>
      <c r="B168" t="s">
        <v>739</v>
      </c>
      <c r="C168" t="s">
        <v>740</v>
      </c>
      <c r="D168" t="s">
        <v>741</v>
      </c>
      <c r="E168" t="s">
        <v>396</v>
      </c>
      <c r="F168" s="4" t="s">
        <v>1335</v>
      </c>
    </row>
    <row r="169" spans="1:6" x14ac:dyDescent="0.2">
      <c r="A169">
        <v>214</v>
      </c>
      <c r="B169" t="s">
        <v>727</v>
      </c>
      <c r="C169" t="s">
        <v>742</v>
      </c>
      <c r="D169" t="s">
        <v>729</v>
      </c>
      <c r="E169" t="s">
        <v>569</v>
      </c>
      <c r="F169" s="4" t="s">
        <v>1336</v>
      </c>
    </row>
    <row r="170" spans="1:6" x14ac:dyDescent="0.2">
      <c r="A170">
        <v>42214</v>
      </c>
      <c r="B170" t="s">
        <v>743</v>
      </c>
      <c r="C170" t="s">
        <v>744</v>
      </c>
      <c r="D170" t="s">
        <v>745</v>
      </c>
      <c r="E170" t="s">
        <v>396</v>
      </c>
      <c r="F170" s="4" t="s">
        <v>1336</v>
      </c>
    </row>
    <row r="171" spans="1:6" x14ac:dyDescent="0.2">
      <c r="A171">
        <v>71214</v>
      </c>
      <c r="B171" t="s">
        <v>736</v>
      </c>
      <c r="C171" t="s">
        <v>746</v>
      </c>
      <c r="D171" t="s">
        <v>738</v>
      </c>
      <c r="E171" t="s">
        <v>461</v>
      </c>
      <c r="F171" s="4" t="s">
        <v>1336</v>
      </c>
    </row>
    <row r="172" spans="1:6" x14ac:dyDescent="0.2">
      <c r="A172">
        <v>85214</v>
      </c>
      <c r="B172" t="s">
        <v>733</v>
      </c>
      <c r="C172" t="s">
        <v>747</v>
      </c>
      <c r="D172" t="s">
        <v>735</v>
      </c>
      <c r="E172" t="s">
        <v>461</v>
      </c>
      <c r="F172" s="4" t="s">
        <v>1336</v>
      </c>
    </row>
    <row r="173" spans="1:6" x14ac:dyDescent="0.2">
      <c r="A173">
        <v>3214</v>
      </c>
      <c r="B173" t="s">
        <v>748</v>
      </c>
      <c r="C173" t="s">
        <v>749</v>
      </c>
      <c r="D173" t="s">
        <v>750</v>
      </c>
      <c r="E173" t="s">
        <v>396</v>
      </c>
      <c r="F173" s="4" t="s">
        <v>1334</v>
      </c>
    </row>
    <row r="174" spans="1:6" x14ac:dyDescent="0.2">
      <c r="A174">
        <v>215</v>
      </c>
      <c r="B174" t="s">
        <v>981</v>
      </c>
      <c r="C174" t="s">
        <v>982</v>
      </c>
      <c r="D174" t="s">
        <v>981</v>
      </c>
      <c r="E174" t="s">
        <v>569</v>
      </c>
      <c r="F174" s="4" t="s">
        <v>1336</v>
      </c>
    </row>
    <row r="175" spans="1:6" x14ac:dyDescent="0.2">
      <c r="A175">
        <v>429215</v>
      </c>
      <c r="B175" t="s">
        <v>983</v>
      </c>
      <c r="C175" t="s">
        <v>984</v>
      </c>
      <c r="D175" t="s">
        <v>983</v>
      </c>
      <c r="E175" t="s">
        <v>396</v>
      </c>
      <c r="F175" s="4" t="s">
        <v>1336</v>
      </c>
    </row>
    <row r="176" spans="1:6" x14ac:dyDescent="0.2">
      <c r="A176">
        <v>598215</v>
      </c>
      <c r="B176" t="s">
        <v>985</v>
      </c>
      <c r="C176" t="s">
        <v>986</v>
      </c>
      <c r="D176" t="s">
        <v>987</v>
      </c>
      <c r="E176" t="s">
        <v>461</v>
      </c>
      <c r="F176" s="4" t="s">
        <v>1336</v>
      </c>
    </row>
    <row r="177" spans="1:6" x14ac:dyDescent="0.2">
      <c r="A177">
        <v>216</v>
      </c>
      <c r="B177" t="s">
        <v>988</v>
      </c>
      <c r="C177" t="s">
        <v>989</v>
      </c>
      <c r="D177" t="s">
        <v>990</v>
      </c>
      <c r="E177" t="s">
        <v>569</v>
      </c>
      <c r="F177" s="4" t="s">
        <v>1336</v>
      </c>
    </row>
    <row r="178" spans="1:6" x14ac:dyDescent="0.2">
      <c r="A178">
        <v>2216</v>
      </c>
      <c r="B178" t="s">
        <v>991</v>
      </c>
      <c r="C178" t="s">
        <v>992</v>
      </c>
      <c r="D178" t="s">
        <v>993</v>
      </c>
      <c r="E178" t="s">
        <v>396</v>
      </c>
      <c r="F178" s="4" t="s">
        <v>1336</v>
      </c>
    </row>
    <row r="179" spans="1:6" x14ac:dyDescent="0.2">
      <c r="A179">
        <v>3216</v>
      </c>
      <c r="B179" t="s">
        <v>994</v>
      </c>
      <c r="C179" t="s">
        <v>995</v>
      </c>
      <c r="D179" t="s">
        <v>996</v>
      </c>
      <c r="E179" t="s">
        <v>396</v>
      </c>
      <c r="F179" s="4" t="s">
        <v>1334</v>
      </c>
    </row>
    <row r="180" spans="1:6" x14ac:dyDescent="0.2">
      <c r="A180">
        <v>5216</v>
      </c>
      <c r="B180" t="s">
        <v>997</v>
      </c>
      <c r="C180" t="s">
        <v>998</v>
      </c>
      <c r="D180" t="s">
        <v>999</v>
      </c>
      <c r="E180" t="s">
        <v>396</v>
      </c>
      <c r="F180" s="4" t="s">
        <v>1335</v>
      </c>
    </row>
    <row r="181" spans="1:6" x14ac:dyDescent="0.2">
      <c r="A181">
        <v>217</v>
      </c>
      <c r="B181" t="s">
        <v>1000</v>
      </c>
      <c r="C181" t="s">
        <v>1001</v>
      </c>
      <c r="D181" t="s">
        <v>990</v>
      </c>
      <c r="E181" t="s">
        <v>569</v>
      </c>
      <c r="F181" s="4" t="s">
        <v>1336</v>
      </c>
    </row>
    <row r="182" spans="1:6" x14ac:dyDescent="0.2">
      <c r="A182">
        <v>2217</v>
      </c>
      <c r="B182" t="s">
        <v>991</v>
      </c>
      <c r="C182" t="s">
        <v>992</v>
      </c>
      <c r="D182" t="s">
        <v>993</v>
      </c>
      <c r="E182" t="s">
        <v>396</v>
      </c>
      <c r="F182" s="4" t="s">
        <v>1336</v>
      </c>
    </row>
    <row r="183" spans="1:6" x14ac:dyDescent="0.2">
      <c r="A183">
        <v>3217</v>
      </c>
      <c r="B183" t="s">
        <v>994</v>
      </c>
      <c r="C183" t="s">
        <v>995</v>
      </c>
      <c r="D183" t="s">
        <v>996</v>
      </c>
      <c r="E183" t="s">
        <v>396</v>
      </c>
      <c r="F183" s="4" t="s">
        <v>1334</v>
      </c>
    </row>
    <row r="184" spans="1:6" x14ac:dyDescent="0.2">
      <c r="A184">
        <v>5217</v>
      </c>
      <c r="B184" t="s">
        <v>997</v>
      </c>
      <c r="C184" t="s">
        <v>998</v>
      </c>
      <c r="D184" t="s">
        <v>999</v>
      </c>
      <c r="E184" t="s">
        <v>396</v>
      </c>
    </row>
    <row r="185" spans="1:6" x14ac:dyDescent="0.2">
      <c r="A185">
        <v>220</v>
      </c>
      <c r="B185" t="s">
        <v>1002</v>
      </c>
      <c r="C185" t="s">
        <v>1003</v>
      </c>
      <c r="D185" t="s">
        <v>1002</v>
      </c>
      <c r="E185" t="s">
        <v>569</v>
      </c>
      <c r="F185" s="4" t="s">
        <v>1336</v>
      </c>
    </row>
    <row r="186" spans="1:6" x14ac:dyDescent="0.2">
      <c r="A186">
        <v>73220</v>
      </c>
      <c r="B186" t="s">
        <v>1004</v>
      </c>
      <c r="C186" t="s">
        <v>1005</v>
      </c>
      <c r="D186" t="s">
        <v>1006</v>
      </c>
      <c r="E186" t="s">
        <v>461</v>
      </c>
      <c r="F186" s="4" t="s">
        <v>1336</v>
      </c>
    </row>
    <row r="187" spans="1:6" x14ac:dyDescent="0.2">
      <c r="A187">
        <v>494220</v>
      </c>
      <c r="B187" t="s">
        <v>1007</v>
      </c>
      <c r="C187" t="s">
        <v>1008</v>
      </c>
      <c r="D187" t="s">
        <v>1009</v>
      </c>
      <c r="E187" t="s">
        <v>461</v>
      </c>
      <c r="F187" s="4" t="s">
        <v>1336</v>
      </c>
    </row>
    <row r="188" spans="1:6" x14ac:dyDescent="0.2">
      <c r="A188">
        <v>221</v>
      </c>
      <c r="B188" t="s">
        <v>751</v>
      </c>
      <c r="C188" t="s">
        <v>752</v>
      </c>
      <c r="D188" t="s">
        <v>568</v>
      </c>
      <c r="E188" t="s">
        <v>569</v>
      </c>
      <c r="F188" s="4" t="s">
        <v>1336</v>
      </c>
    </row>
    <row r="189" spans="1:6" x14ac:dyDescent="0.2">
      <c r="A189">
        <v>2221</v>
      </c>
      <c r="B189" t="s">
        <v>753</v>
      </c>
      <c r="C189" t="s">
        <v>754</v>
      </c>
      <c r="D189" t="s">
        <v>572</v>
      </c>
      <c r="E189" t="s">
        <v>396</v>
      </c>
      <c r="F189" s="4" t="s">
        <v>1336</v>
      </c>
    </row>
    <row r="190" spans="1:6" x14ac:dyDescent="0.2">
      <c r="A190">
        <v>88221</v>
      </c>
      <c r="B190" t="s">
        <v>755</v>
      </c>
      <c r="C190" t="s">
        <v>756</v>
      </c>
      <c r="D190" t="s">
        <v>590</v>
      </c>
      <c r="E190" t="s">
        <v>461</v>
      </c>
      <c r="F190" s="4" t="s">
        <v>1336</v>
      </c>
    </row>
    <row r="191" spans="1:6" x14ac:dyDescent="0.2">
      <c r="A191">
        <v>72221</v>
      </c>
      <c r="B191" t="s">
        <v>757</v>
      </c>
      <c r="C191" t="s">
        <v>758</v>
      </c>
      <c r="D191" t="s">
        <v>593</v>
      </c>
      <c r="E191" t="s">
        <v>461</v>
      </c>
      <c r="F191" s="4" t="s">
        <v>1336</v>
      </c>
    </row>
    <row r="192" spans="1:6" x14ac:dyDescent="0.2">
      <c r="A192">
        <v>93221</v>
      </c>
      <c r="B192" t="s">
        <v>759</v>
      </c>
      <c r="C192" t="s">
        <v>760</v>
      </c>
      <c r="D192" t="s">
        <v>596</v>
      </c>
      <c r="E192" t="s">
        <v>461</v>
      </c>
      <c r="F192" s="4" t="s">
        <v>1336</v>
      </c>
    </row>
    <row r="193" spans="1:6" x14ac:dyDescent="0.2">
      <c r="A193">
        <v>5221</v>
      </c>
      <c r="B193" t="s">
        <v>761</v>
      </c>
      <c r="C193" t="s">
        <v>762</v>
      </c>
      <c r="D193" t="s">
        <v>584</v>
      </c>
      <c r="E193" t="s">
        <v>396</v>
      </c>
      <c r="F193" s="4" t="s">
        <v>1335</v>
      </c>
    </row>
    <row r="194" spans="1:6" x14ac:dyDescent="0.2">
      <c r="A194">
        <v>44221</v>
      </c>
      <c r="B194" t="s">
        <v>763</v>
      </c>
      <c r="C194" t="s">
        <v>764</v>
      </c>
      <c r="D194" t="s">
        <v>765</v>
      </c>
      <c r="E194" t="s">
        <v>396</v>
      </c>
      <c r="F194" s="4" t="s">
        <v>1336</v>
      </c>
    </row>
    <row r="195" spans="1:6" x14ac:dyDescent="0.2">
      <c r="A195">
        <v>73221</v>
      </c>
      <c r="B195" t="s">
        <v>766</v>
      </c>
      <c r="C195" t="s">
        <v>767</v>
      </c>
      <c r="D195" t="s">
        <v>575</v>
      </c>
      <c r="E195" t="s">
        <v>461</v>
      </c>
      <c r="F195" s="4" t="s">
        <v>1336</v>
      </c>
    </row>
    <row r="196" spans="1:6" x14ac:dyDescent="0.2">
      <c r="A196">
        <v>84221</v>
      </c>
      <c r="B196" t="s">
        <v>768</v>
      </c>
      <c r="C196" t="s">
        <v>769</v>
      </c>
      <c r="D196" t="s">
        <v>578</v>
      </c>
      <c r="E196" t="s">
        <v>461</v>
      </c>
      <c r="F196" s="4" t="s">
        <v>1336</v>
      </c>
    </row>
    <row r="197" spans="1:6" x14ac:dyDescent="0.2">
      <c r="A197">
        <v>71221</v>
      </c>
      <c r="B197" t="s">
        <v>770</v>
      </c>
      <c r="C197" t="s">
        <v>771</v>
      </c>
      <c r="D197" t="s">
        <v>581</v>
      </c>
      <c r="E197" t="s">
        <v>461</v>
      </c>
      <c r="F197" s="4" t="s">
        <v>1336</v>
      </c>
    </row>
    <row r="198" spans="1:6" x14ac:dyDescent="0.2">
      <c r="A198">
        <v>8221</v>
      </c>
      <c r="B198" t="s">
        <v>772</v>
      </c>
      <c r="C198" t="s">
        <v>773</v>
      </c>
      <c r="D198" t="s">
        <v>599</v>
      </c>
      <c r="E198" t="s">
        <v>396</v>
      </c>
      <c r="F198" s="4" t="s">
        <v>1336</v>
      </c>
    </row>
    <row r="199" spans="1:6" x14ac:dyDescent="0.2">
      <c r="A199">
        <v>226</v>
      </c>
      <c r="B199" t="s">
        <v>990</v>
      </c>
      <c r="C199" t="s">
        <v>1010</v>
      </c>
      <c r="D199" t="s">
        <v>990</v>
      </c>
      <c r="E199" t="s">
        <v>569</v>
      </c>
      <c r="F199" s="4" t="s">
        <v>1336</v>
      </c>
    </row>
    <row r="200" spans="1:6" x14ac:dyDescent="0.2">
      <c r="A200">
        <v>1226</v>
      </c>
      <c r="B200" t="s">
        <v>1011</v>
      </c>
      <c r="C200" t="s">
        <v>1012</v>
      </c>
      <c r="D200" t="s">
        <v>1013</v>
      </c>
      <c r="E200" t="s">
        <v>396</v>
      </c>
      <c r="F200" s="4" t="s">
        <v>1336</v>
      </c>
    </row>
    <row r="201" spans="1:6" x14ac:dyDescent="0.2">
      <c r="A201">
        <v>422226</v>
      </c>
      <c r="B201" t="s">
        <v>1014</v>
      </c>
      <c r="C201" t="s">
        <v>1015</v>
      </c>
      <c r="D201" t="s">
        <v>1016</v>
      </c>
      <c r="E201" t="s">
        <v>396</v>
      </c>
      <c r="F201" s="4" t="s">
        <v>1334</v>
      </c>
    </row>
    <row r="202" spans="1:6" x14ac:dyDescent="0.2">
      <c r="A202">
        <v>4226</v>
      </c>
      <c r="B202" t="s">
        <v>1017</v>
      </c>
      <c r="C202" t="s">
        <v>1018</v>
      </c>
      <c r="D202" t="s">
        <v>1019</v>
      </c>
      <c r="E202" t="s">
        <v>396</v>
      </c>
      <c r="F202" s="4" t="s">
        <v>1334</v>
      </c>
    </row>
    <row r="203" spans="1:6" x14ac:dyDescent="0.2">
      <c r="A203">
        <v>227</v>
      </c>
      <c r="B203" t="s">
        <v>990</v>
      </c>
      <c r="C203" t="s">
        <v>1020</v>
      </c>
      <c r="D203" t="s">
        <v>990</v>
      </c>
      <c r="E203" t="s">
        <v>569</v>
      </c>
      <c r="F203" s="4" t="s">
        <v>1336</v>
      </c>
    </row>
    <row r="204" spans="1:6" x14ac:dyDescent="0.2">
      <c r="A204">
        <v>1227</v>
      </c>
      <c r="B204" t="s">
        <v>1011</v>
      </c>
      <c r="C204" t="s">
        <v>1021</v>
      </c>
      <c r="D204" t="s">
        <v>1013</v>
      </c>
      <c r="E204" t="s">
        <v>396</v>
      </c>
      <c r="F204" s="4" t="s">
        <v>1336</v>
      </c>
    </row>
    <row r="205" spans="1:6" x14ac:dyDescent="0.2">
      <c r="A205">
        <v>422227</v>
      </c>
      <c r="B205" t="s">
        <v>1014</v>
      </c>
      <c r="C205" t="s">
        <v>1022</v>
      </c>
      <c r="D205" t="s">
        <v>1016</v>
      </c>
      <c r="E205" t="s">
        <v>396</v>
      </c>
      <c r="F205" s="4" t="s">
        <v>1334</v>
      </c>
    </row>
    <row r="206" spans="1:6" x14ac:dyDescent="0.2">
      <c r="A206">
        <v>4227</v>
      </c>
      <c r="B206" t="s">
        <v>1017</v>
      </c>
      <c r="C206" t="s">
        <v>1023</v>
      </c>
      <c r="D206" t="s">
        <v>1019</v>
      </c>
      <c r="E206" t="s">
        <v>396</v>
      </c>
      <c r="F206" s="4" t="s">
        <v>1334</v>
      </c>
    </row>
    <row r="207" spans="1:6" x14ac:dyDescent="0.2">
      <c r="A207">
        <v>228</v>
      </c>
      <c r="B207" t="s">
        <v>1024</v>
      </c>
      <c r="C207" t="s">
        <v>1025</v>
      </c>
      <c r="D207" t="s">
        <v>626</v>
      </c>
      <c r="E207" t="s">
        <v>569</v>
      </c>
      <c r="F207" s="4" t="s">
        <v>1336</v>
      </c>
    </row>
    <row r="208" spans="1:6" x14ac:dyDescent="0.2">
      <c r="A208">
        <v>2228</v>
      </c>
      <c r="B208" t="s">
        <v>1026</v>
      </c>
      <c r="C208" t="s">
        <v>1027</v>
      </c>
      <c r="D208" t="s">
        <v>1028</v>
      </c>
      <c r="E208" t="s">
        <v>396</v>
      </c>
      <c r="F208" s="4" t="s">
        <v>1336</v>
      </c>
    </row>
    <row r="209" spans="1:6" x14ac:dyDescent="0.2">
      <c r="A209">
        <v>73228</v>
      </c>
      <c r="B209" t="s">
        <v>1029</v>
      </c>
      <c r="C209" t="s">
        <v>1030</v>
      </c>
      <c r="D209" t="s">
        <v>629</v>
      </c>
      <c r="E209" t="s">
        <v>461</v>
      </c>
      <c r="F209" s="4" t="s">
        <v>1336</v>
      </c>
    </row>
    <row r="210" spans="1:6" x14ac:dyDescent="0.2">
      <c r="A210">
        <v>82228</v>
      </c>
      <c r="B210" t="s">
        <v>1031</v>
      </c>
      <c r="C210" t="s">
        <v>1032</v>
      </c>
      <c r="D210" t="s">
        <v>1033</v>
      </c>
      <c r="E210" t="s">
        <v>461</v>
      </c>
      <c r="F210" s="4" t="s">
        <v>1336</v>
      </c>
    </row>
    <row r="211" spans="1:6" x14ac:dyDescent="0.2">
      <c r="A211">
        <v>71228</v>
      </c>
      <c r="B211" t="s">
        <v>1034</v>
      </c>
      <c r="C211" t="s">
        <v>1035</v>
      </c>
      <c r="D211" t="s">
        <v>1036</v>
      </c>
      <c r="E211" t="s">
        <v>461</v>
      </c>
      <c r="F211" s="4" t="s">
        <v>1336</v>
      </c>
    </row>
    <row r="212" spans="1:6" x14ac:dyDescent="0.2">
      <c r="A212">
        <v>5228</v>
      </c>
      <c r="B212" t="s">
        <v>1037</v>
      </c>
      <c r="C212" t="s">
        <v>1038</v>
      </c>
      <c r="D212" t="s">
        <v>1039</v>
      </c>
      <c r="E212" t="s">
        <v>396</v>
      </c>
      <c r="F212" s="4" t="s">
        <v>1335</v>
      </c>
    </row>
    <row r="213" spans="1:6" x14ac:dyDescent="0.2">
      <c r="A213">
        <v>229</v>
      </c>
      <c r="B213" t="s">
        <v>1040</v>
      </c>
      <c r="C213" t="s">
        <v>1041</v>
      </c>
      <c r="D213" t="s">
        <v>729</v>
      </c>
      <c r="E213" t="s">
        <v>569</v>
      </c>
      <c r="F213" s="4" t="s">
        <v>1336</v>
      </c>
    </row>
    <row r="214" spans="1:6" x14ac:dyDescent="0.2">
      <c r="A214">
        <v>44229</v>
      </c>
      <c r="B214" t="s">
        <v>1042</v>
      </c>
      <c r="C214" t="s">
        <v>1043</v>
      </c>
      <c r="D214" t="s">
        <v>745</v>
      </c>
      <c r="E214" t="s">
        <v>396</v>
      </c>
      <c r="F214" s="4" t="s">
        <v>1336</v>
      </c>
    </row>
    <row r="215" spans="1:6" x14ac:dyDescent="0.2">
      <c r="A215">
        <v>71229</v>
      </c>
      <c r="B215" t="s">
        <v>1044</v>
      </c>
      <c r="C215" t="s">
        <v>1045</v>
      </c>
      <c r="D215" t="s">
        <v>738</v>
      </c>
      <c r="E215" t="s">
        <v>461</v>
      </c>
      <c r="F215" s="4" t="s">
        <v>1336</v>
      </c>
    </row>
    <row r="216" spans="1:6" x14ac:dyDescent="0.2">
      <c r="A216">
        <v>84229</v>
      </c>
      <c r="B216" t="s">
        <v>1046</v>
      </c>
      <c r="C216" t="s">
        <v>1047</v>
      </c>
      <c r="D216" t="s">
        <v>735</v>
      </c>
      <c r="E216" t="s">
        <v>461</v>
      </c>
      <c r="F216" s="4" t="s">
        <v>1336</v>
      </c>
    </row>
    <row r="217" spans="1:6" x14ac:dyDescent="0.2">
      <c r="A217">
        <v>3229</v>
      </c>
      <c r="B217" t="s">
        <v>1048</v>
      </c>
      <c r="C217" t="s">
        <v>1049</v>
      </c>
      <c r="D217" t="s">
        <v>750</v>
      </c>
      <c r="E217" t="s">
        <v>396</v>
      </c>
      <c r="F217" s="4" t="s">
        <v>1334</v>
      </c>
    </row>
    <row r="218" spans="1:6" x14ac:dyDescent="0.2">
      <c r="A218">
        <v>230</v>
      </c>
      <c r="B218" t="s">
        <v>981</v>
      </c>
      <c r="C218" t="s">
        <v>1050</v>
      </c>
      <c r="D218" t="s">
        <v>981</v>
      </c>
      <c r="E218" t="s">
        <v>569</v>
      </c>
      <c r="F218" s="4" t="s">
        <v>1336</v>
      </c>
    </row>
    <row r="219" spans="1:6" x14ac:dyDescent="0.2">
      <c r="A219">
        <v>429230</v>
      </c>
      <c r="B219" t="s">
        <v>983</v>
      </c>
      <c r="C219" t="s">
        <v>984</v>
      </c>
      <c r="D219" t="s">
        <v>983</v>
      </c>
      <c r="E219" t="s">
        <v>396</v>
      </c>
      <c r="F219" s="4" t="s">
        <v>1336</v>
      </c>
    </row>
    <row r="220" spans="1:6" x14ac:dyDescent="0.2">
      <c r="A220">
        <v>71230</v>
      </c>
      <c r="B220" t="s">
        <v>985</v>
      </c>
      <c r="C220" t="s">
        <v>1051</v>
      </c>
      <c r="D220" t="s">
        <v>987</v>
      </c>
      <c r="E220" t="s">
        <v>461</v>
      </c>
      <c r="F220" s="4" t="s">
        <v>1336</v>
      </c>
    </row>
    <row r="221" spans="1:6" x14ac:dyDescent="0.2">
      <c r="A221">
        <v>601</v>
      </c>
      <c r="B221" t="s">
        <v>774</v>
      </c>
      <c r="C221" t="s">
        <v>1338</v>
      </c>
      <c r="D221" t="s">
        <v>1338</v>
      </c>
      <c r="E221" t="s">
        <v>396</v>
      </c>
      <c r="F221" s="4" t="s">
        <v>1335</v>
      </c>
    </row>
    <row r="222" spans="1:6" x14ac:dyDescent="0.2">
      <c r="A222">
        <v>602</v>
      </c>
      <c r="B222" t="s">
        <v>775</v>
      </c>
      <c r="C222" t="s">
        <v>1339</v>
      </c>
      <c r="D222" t="s">
        <v>1339</v>
      </c>
      <c r="E222" t="s">
        <v>396</v>
      </c>
      <c r="F222" s="4" t="s">
        <v>1335</v>
      </c>
    </row>
    <row r="223" spans="1:6" x14ac:dyDescent="0.2">
      <c r="A223">
        <v>603</v>
      </c>
      <c r="B223" t="s">
        <v>776</v>
      </c>
      <c r="C223" t="s">
        <v>1340</v>
      </c>
      <c r="D223" t="s">
        <v>1340</v>
      </c>
      <c r="E223" t="s">
        <v>396</v>
      </c>
      <c r="F223" s="4" t="s">
        <v>1335</v>
      </c>
    </row>
    <row r="224" spans="1:6" x14ac:dyDescent="0.2">
      <c r="A224">
        <v>604</v>
      </c>
      <c r="B224" t="s">
        <v>777</v>
      </c>
      <c r="C224" t="s">
        <v>1341</v>
      </c>
      <c r="D224" t="s">
        <v>1341</v>
      </c>
      <c r="E224" t="s">
        <v>396</v>
      </c>
      <c r="F224" s="4" t="s">
        <v>1335</v>
      </c>
    </row>
    <row r="225" spans="1:6" x14ac:dyDescent="0.2">
      <c r="A225">
        <v>606</v>
      </c>
      <c r="B225" t="s">
        <v>1052</v>
      </c>
      <c r="C225" t="s">
        <v>1053</v>
      </c>
      <c r="D225" t="s">
        <v>1053</v>
      </c>
      <c r="E225" t="s">
        <v>396</v>
      </c>
      <c r="F225" s="4" t="s">
        <v>1336</v>
      </c>
    </row>
    <row r="226" spans="1:6" x14ac:dyDescent="0.2">
      <c r="A226">
        <v>611</v>
      </c>
      <c r="B226" t="s">
        <v>778</v>
      </c>
      <c r="C226" t="s">
        <v>1342</v>
      </c>
      <c r="D226" t="s">
        <v>1342</v>
      </c>
      <c r="E226" t="s">
        <v>396</v>
      </c>
      <c r="F226" s="4" t="s">
        <v>1336</v>
      </c>
    </row>
    <row r="227" spans="1:6" x14ac:dyDescent="0.2">
      <c r="A227">
        <v>612</v>
      </c>
      <c r="B227" t="s">
        <v>1054</v>
      </c>
      <c r="C227" t="s">
        <v>1055</v>
      </c>
      <c r="D227" t="s">
        <v>1055</v>
      </c>
      <c r="E227" t="s">
        <v>396</v>
      </c>
      <c r="F227" s="4" t="s">
        <v>1335</v>
      </c>
    </row>
    <row r="228" spans="1:6" x14ac:dyDescent="0.2">
      <c r="A228">
        <v>691</v>
      </c>
      <c r="B228" t="s">
        <v>1056</v>
      </c>
      <c r="C228" t="s">
        <v>1343</v>
      </c>
      <c r="D228" t="s">
        <v>1343</v>
      </c>
      <c r="E228" t="s">
        <v>396</v>
      </c>
      <c r="F228" s="4" t="s">
        <v>1335</v>
      </c>
    </row>
    <row r="229" spans="1:6" x14ac:dyDescent="0.2">
      <c r="A229">
        <v>696</v>
      </c>
      <c r="B229" t="s">
        <v>1057</v>
      </c>
      <c r="C229" t="s">
        <v>1344</v>
      </c>
      <c r="D229" t="s">
        <v>1344</v>
      </c>
      <c r="E229" t="s">
        <v>396</v>
      </c>
      <c r="F229" s="4" t="s">
        <v>1335</v>
      </c>
    </row>
    <row r="230" spans="1:6" x14ac:dyDescent="0.2">
      <c r="A230">
        <v>701</v>
      </c>
      <c r="B230" t="s">
        <v>779</v>
      </c>
      <c r="C230" t="s">
        <v>780</v>
      </c>
      <c r="D230" t="s">
        <v>400</v>
      </c>
      <c r="E230" t="s">
        <v>396</v>
      </c>
    </row>
    <row r="231" spans="1:6" x14ac:dyDescent="0.2">
      <c r="A231">
        <v>702</v>
      </c>
      <c r="B231" t="s">
        <v>781</v>
      </c>
      <c r="C231" t="s">
        <v>782</v>
      </c>
      <c r="D231" t="s">
        <v>404</v>
      </c>
      <c r="E231" t="s">
        <v>396</v>
      </c>
    </row>
    <row r="232" spans="1:6" x14ac:dyDescent="0.2">
      <c r="A232">
        <v>703</v>
      </c>
      <c r="B232" t="s">
        <v>783</v>
      </c>
      <c r="C232" t="s">
        <v>784</v>
      </c>
      <c r="D232" t="s">
        <v>785</v>
      </c>
      <c r="E232" t="s">
        <v>396</v>
      </c>
    </row>
    <row r="233" spans="1:6" x14ac:dyDescent="0.2">
      <c r="A233">
        <v>704</v>
      </c>
      <c r="B233" t="s">
        <v>786</v>
      </c>
      <c r="C233" t="s">
        <v>787</v>
      </c>
      <c r="D233" t="s">
        <v>406</v>
      </c>
      <c r="E233" t="s">
        <v>396</v>
      </c>
    </row>
    <row r="234" spans="1:6" x14ac:dyDescent="0.2">
      <c r="A234">
        <v>705</v>
      </c>
      <c r="B234" t="s">
        <v>788</v>
      </c>
      <c r="C234" t="s">
        <v>789</v>
      </c>
      <c r="D234" t="s">
        <v>408</v>
      </c>
      <c r="E234" t="s">
        <v>396</v>
      </c>
    </row>
    <row r="235" spans="1:6" x14ac:dyDescent="0.2">
      <c r="A235">
        <v>706</v>
      </c>
      <c r="B235" t="s">
        <v>790</v>
      </c>
      <c r="C235" t="s">
        <v>791</v>
      </c>
      <c r="D235" t="s">
        <v>792</v>
      </c>
      <c r="E235" t="s">
        <v>396</v>
      </c>
    </row>
    <row r="236" spans="1:6" x14ac:dyDescent="0.2">
      <c r="A236">
        <v>709</v>
      </c>
      <c r="B236" t="s">
        <v>793</v>
      </c>
      <c r="C236" t="s">
        <v>794</v>
      </c>
      <c r="D236" t="s">
        <v>412</v>
      </c>
      <c r="E236" t="s">
        <v>396</v>
      </c>
    </row>
    <row r="237" spans="1:6" x14ac:dyDescent="0.2">
      <c r="A237">
        <v>712</v>
      </c>
      <c r="B237" t="s">
        <v>795</v>
      </c>
      <c r="C237" t="s">
        <v>796</v>
      </c>
      <c r="D237" t="s">
        <v>414</v>
      </c>
      <c r="E237" t="s">
        <v>396</v>
      </c>
    </row>
    <row r="238" spans="1:6" x14ac:dyDescent="0.2">
      <c r="A238">
        <v>715</v>
      </c>
      <c r="B238" t="s">
        <v>797</v>
      </c>
      <c r="C238" t="s">
        <v>798</v>
      </c>
      <c r="D238" t="s">
        <v>799</v>
      </c>
      <c r="E238" t="s">
        <v>396</v>
      </c>
    </row>
    <row r="239" spans="1:6" x14ac:dyDescent="0.2">
      <c r="A239">
        <v>718</v>
      </c>
      <c r="B239" t="s">
        <v>800</v>
      </c>
      <c r="C239" t="s">
        <v>801</v>
      </c>
      <c r="D239" t="s">
        <v>416</v>
      </c>
      <c r="E239" t="s">
        <v>396</v>
      </c>
    </row>
    <row r="240" spans="1:6" x14ac:dyDescent="0.2">
      <c r="A240">
        <v>721</v>
      </c>
      <c r="B240" t="s">
        <v>802</v>
      </c>
      <c r="C240" t="s">
        <v>803</v>
      </c>
      <c r="D240" t="s">
        <v>804</v>
      </c>
      <c r="E240" t="s">
        <v>396</v>
      </c>
    </row>
    <row r="241" spans="1:5" x14ac:dyDescent="0.2">
      <c r="A241">
        <v>724</v>
      </c>
      <c r="B241" t="s">
        <v>805</v>
      </c>
      <c r="C241" t="s">
        <v>806</v>
      </c>
      <c r="D241" t="s">
        <v>807</v>
      </c>
      <c r="E241" t="s">
        <v>396</v>
      </c>
    </row>
    <row r="242" spans="1:5" x14ac:dyDescent="0.2">
      <c r="A242">
        <v>727</v>
      </c>
      <c r="B242" t="s">
        <v>808</v>
      </c>
      <c r="C242" t="s">
        <v>809</v>
      </c>
      <c r="D242" t="s">
        <v>810</v>
      </c>
      <c r="E242" t="s">
        <v>396</v>
      </c>
    </row>
    <row r="243" spans="1:5" x14ac:dyDescent="0.2">
      <c r="A243">
        <v>730</v>
      </c>
      <c r="B243" t="s">
        <v>811</v>
      </c>
      <c r="C243" t="s">
        <v>812</v>
      </c>
      <c r="D243" t="s">
        <v>813</v>
      </c>
      <c r="E243" t="s">
        <v>396</v>
      </c>
    </row>
    <row r="244" spans="1:5" x14ac:dyDescent="0.2">
      <c r="A244">
        <v>733</v>
      </c>
      <c r="B244" t="s">
        <v>814</v>
      </c>
      <c r="C244" t="s">
        <v>815</v>
      </c>
      <c r="D244" t="s">
        <v>418</v>
      </c>
      <c r="E244" t="s">
        <v>396</v>
      </c>
    </row>
    <row r="245" spans="1:5" x14ac:dyDescent="0.2">
      <c r="A245">
        <v>734</v>
      </c>
      <c r="B245" t="s">
        <v>816</v>
      </c>
      <c r="C245" t="s">
        <v>817</v>
      </c>
      <c r="D245" t="s">
        <v>430</v>
      </c>
      <c r="E245" t="s">
        <v>396</v>
      </c>
    </row>
    <row r="246" spans="1:5" x14ac:dyDescent="0.2">
      <c r="A246">
        <v>735</v>
      </c>
      <c r="B246" t="s">
        <v>818</v>
      </c>
      <c r="C246" t="s">
        <v>819</v>
      </c>
      <c r="D246" t="s">
        <v>420</v>
      </c>
      <c r="E246" t="s">
        <v>396</v>
      </c>
    </row>
    <row r="247" spans="1:5" x14ac:dyDescent="0.2">
      <c r="A247">
        <v>736</v>
      </c>
      <c r="B247" t="s">
        <v>820</v>
      </c>
      <c r="C247" t="s">
        <v>821</v>
      </c>
      <c r="D247" t="s">
        <v>422</v>
      </c>
      <c r="E247" t="s">
        <v>396</v>
      </c>
    </row>
    <row r="248" spans="1:5" x14ac:dyDescent="0.2">
      <c r="A248">
        <v>737</v>
      </c>
      <c r="B248" t="s">
        <v>822</v>
      </c>
      <c r="C248" t="s">
        <v>823</v>
      </c>
      <c r="D248" t="s">
        <v>424</v>
      </c>
      <c r="E248" t="s">
        <v>396</v>
      </c>
    </row>
    <row r="249" spans="1:5" x14ac:dyDescent="0.2">
      <c r="A249">
        <v>738</v>
      </c>
      <c r="B249" t="s">
        <v>824</v>
      </c>
      <c r="C249" t="s">
        <v>825</v>
      </c>
      <c r="D249" t="s">
        <v>426</v>
      </c>
      <c r="E249" t="s">
        <v>396</v>
      </c>
    </row>
    <row r="250" spans="1:5" x14ac:dyDescent="0.2">
      <c r="A250">
        <v>739</v>
      </c>
      <c r="B250" t="s">
        <v>826</v>
      </c>
      <c r="C250" t="s">
        <v>827</v>
      </c>
      <c r="D250" t="s">
        <v>828</v>
      </c>
      <c r="E250" t="s">
        <v>396</v>
      </c>
    </row>
    <row r="251" spans="1:5" x14ac:dyDescent="0.2">
      <c r="A251">
        <v>740</v>
      </c>
      <c r="B251" t="s">
        <v>829</v>
      </c>
      <c r="C251" t="s">
        <v>830</v>
      </c>
      <c r="D251" t="s">
        <v>831</v>
      </c>
      <c r="E251" t="s">
        <v>396</v>
      </c>
    </row>
    <row r="252" spans="1:5" x14ac:dyDescent="0.2">
      <c r="A252">
        <v>741</v>
      </c>
      <c r="B252" t="s">
        <v>832</v>
      </c>
      <c r="C252" t="s">
        <v>833</v>
      </c>
      <c r="D252" t="s">
        <v>834</v>
      </c>
      <c r="E252" t="s">
        <v>396</v>
      </c>
    </row>
    <row r="253" spans="1:5" x14ac:dyDescent="0.2">
      <c r="A253">
        <v>751</v>
      </c>
      <c r="B253" t="s">
        <v>835</v>
      </c>
      <c r="C253" t="s">
        <v>836</v>
      </c>
      <c r="D253" t="s">
        <v>837</v>
      </c>
      <c r="E253" t="s">
        <v>396</v>
      </c>
    </row>
    <row r="254" spans="1:5" x14ac:dyDescent="0.2">
      <c r="A254">
        <v>752</v>
      </c>
      <c r="B254" t="s">
        <v>838</v>
      </c>
      <c r="C254" t="s">
        <v>839</v>
      </c>
      <c r="D254" t="s">
        <v>514</v>
      </c>
      <c r="E254" t="s">
        <v>396</v>
      </c>
    </row>
    <row r="255" spans="1:5" x14ac:dyDescent="0.2">
      <c r="A255">
        <v>753</v>
      </c>
      <c r="B255" t="s">
        <v>840</v>
      </c>
      <c r="C255" t="s">
        <v>841</v>
      </c>
      <c r="D255" t="s">
        <v>842</v>
      </c>
      <c r="E255" t="s">
        <v>396</v>
      </c>
    </row>
    <row r="256" spans="1:5" x14ac:dyDescent="0.2">
      <c r="A256">
        <v>754</v>
      </c>
      <c r="B256" t="s">
        <v>843</v>
      </c>
      <c r="C256" t="s">
        <v>844</v>
      </c>
      <c r="D256" t="s">
        <v>517</v>
      </c>
      <c r="E256" t="s">
        <v>396</v>
      </c>
    </row>
    <row r="257" spans="1:6" x14ac:dyDescent="0.2">
      <c r="A257">
        <v>755</v>
      </c>
      <c r="B257" t="s">
        <v>845</v>
      </c>
      <c r="C257" t="s">
        <v>846</v>
      </c>
      <c r="D257" t="s">
        <v>846</v>
      </c>
      <c r="E257" t="s">
        <v>396</v>
      </c>
    </row>
    <row r="258" spans="1:6" x14ac:dyDescent="0.2">
      <c r="A258">
        <v>756</v>
      </c>
      <c r="B258" t="s">
        <v>847</v>
      </c>
      <c r="C258" t="s">
        <v>848</v>
      </c>
      <c r="D258" t="s">
        <v>849</v>
      </c>
      <c r="E258" t="s">
        <v>396</v>
      </c>
    </row>
    <row r="259" spans="1:6" x14ac:dyDescent="0.2">
      <c r="A259">
        <v>757</v>
      </c>
      <c r="B259" t="s">
        <v>850</v>
      </c>
      <c r="C259" t="s">
        <v>851</v>
      </c>
      <c r="D259" t="s">
        <v>520</v>
      </c>
      <c r="E259" t="s">
        <v>396</v>
      </c>
    </row>
    <row r="260" spans="1:6" x14ac:dyDescent="0.2">
      <c r="A260">
        <v>758</v>
      </c>
      <c r="B260" t="s">
        <v>852</v>
      </c>
      <c r="C260" t="s">
        <v>853</v>
      </c>
      <c r="D260" t="s">
        <v>523</v>
      </c>
      <c r="E260" t="s">
        <v>396</v>
      </c>
    </row>
    <row r="261" spans="1:6" x14ac:dyDescent="0.2">
      <c r="A261">
        <v>759</v>
      </c>
      <c r="B261" t="s">
        <v>854</v>
      </c>
      <c r="C261" t="s">
        <v>855</v>
      </c>
      <c r="D261" t="s">
        <v>856</v>
      </c>
      <c r="E261" t="s">
        <v>396</v>
      </c>
    </row>
    <row r="262" spans="1:6" x14ac:dyDescent="0.2">
      <c r="A262">
        <v>760</v>
      </c>
      <c r="B262" t="s">
        <v>857</v>
      </c>
      <c r="C262" t="s">
        <v>858</v>
      </c>
      <c r="D262" t="s">
        <v>859</v>
      </c>
      <c r="E262" t="s">
        <v>396</v>
      </c>
    </row>
    <row r="263" spans="1:6" x14ac:dyDescent="0.2">
      <c r="A263">
        <v>761</v>
      </c>
      <c r="B263" t="s">
        <v>860</v>
      </c>
      <c r="C263" t="s">
        <v>861</v>
      </c>
      <c r="D263" t="s">
        <v>430</v>
      </c>
      <c r="E263" t="s">
        <v>396</v>
      </c>
    </row>
    <row r="264" spans="1:6" x14ac:dyDescent="0.2">
      <c r="A264">
        <v>762</v>
      </c>
      <c r="B264" t="s">
        <v>862</v>
      </c>
      <c r="C264" t="s">
        <v>863</v>
      </c>
      <c r="D264" t="s">
        <v>432</v>
      </c>
      <c r="E264" t="s">
        <v>396</v>
      </c>
    </row>
    <row r="265" spans="1:6" x14ac:dyDescent="0.2">
      <c r="A265">
        <v>763</v>
      </c>
      <c r="B265" t="s">
        <v>864</v>
      </c>
      <c r="C265" t="s">
        <v>865</v>
      </c>
      <c r="D265" t="s">
        <v>866</v>
      </c>
      <c r="E265" t="s">
        <v>396</v>
      </c>
    </row>
    <row r="266" spans="1:6" x14ac:dyDescent="0.2">
      <c r="A266">
        <v>764</v>
      </c>
      <c r="B266" t="s">
        <v>867</v>
      </c>
      <c r="C266" t="s">
        <v>868</v>
      </c>
      <c r="D266" t="s">
        <v>869</v>
      </c>
      <c r="E266" t="s">
        <v>396</v>
      </c>
    </row>
    <row r="267" spans="1:6" x14ac:dyDescent="0.2">
      <c r="A267">
        <v>765</v>
      </c>
      <c r="B267" t="s">
        <v>870</v>
      </c>
      <c r="C267" t="s">
        <v>871</v>
      </c>
      <c r="D267" t="s">
        <v>872</v>
      </c>
      <c r="E267" t="s">
        <v>396</v>
      </c>
    </row>
    <row r="268" spans="1:6" x14ac:dyDescent="0.2">
      <c r="A268">
        <v>766</v>
      </c>
      <c r="B268" t="s">
        <v>873</v>
      </c>
      <c r="C268" t="s">
        <v>874</v>
      </c>
      <c r="D268" t="s">
        <v>875</v>
      </c>
      <c r="E268" t="s">
        <v>396</v>
      </c>
    </row>
    <row r="269" spans="1:6" x14ac:dyDescent="0.2">
      <c r="A269">
        <v>767</v>
      </c>
      <c r="B269" t="s">
        <v>876</v>
      </c>
      <c r="C269" t="s">
        <v>877</v>
      </c>
      <c r="D269" t="s">
        <v>878</v>
      </c>
      <c r="E269" t="s">
        <v>396</v>
      </c>
    </row>
    <row r="270" spans="1:6" x14ac:dyDescent="0.2">
      <c r="A270">
        <v>768</v>
      </c>
      <c r="B270" t="s">
        <v>879</v>
      </c>
      <c r="C270" t="s">
        <v>880</v>
      </c>
      <c r="D270" t="s">
        <v>881</v>
      </c>
      <c r="E270" t="s">
        <v>396</v>
      </c>
    </row>
    <row r="271" spans="1:6" x14ac:dyDescent="0.2">
      <c r="A271">
        <v>769</v>
      </c>
      <c r="B271" t="s">
        <v>882</v>
      </c>
      <c r="C271" t="s">
        <v>883</v>
      </c>
      <c r="D271" t="s">
        <v>884</v>
      </c>
      <c r="E271" t="s">
        <v>396</v>
      </c>
    </row>
    <row r="272" spans="1:6" x14ac:dyDescent="0.2">
      <c r="A272">
        <v>441</v>
      </c>
      <c r="B272" t="s">
        <v>1058</v>
      </c>
      <c r="C272" t="s">
        <v>1059</v>
      </c>
      <c r="D272" t="s">
        <v>1059</v>
      </c>
      <c r="E272" t="s">
        <v>396</v>
      </c>
      <c r="F272" s="4" t="s">
        <v>1336</v>
      </c>
    </row>
    <row r="273" spans="1:6" x14ac:dyDescent="0.2">
      <c r="A273">
        <v>598</v>
      </c>
      <c r="B273" t="s">
        <v>459</v>
      </c>
      <c r="C273" t="s">
        <v>1060</v>
      </c>
      <c r="D273" t="s">
        <v>460</v>
      </c>
      <c r="E273" t="s">
        <v>461</v>
      </c>
      <c r="F273" s="4" t="s">
        <v>1336</v>
      </c>
    </row>
    <row r="274" spans="1:6" x14ac:dyDescent="0.2">
      <c r="A274">
        <v>218</v>
      </c>
      <c r="B274" t="s">
        <v>1061</v>
      </c>
      <c r="C274" t="s">
        <v>1062</v>
      </c>
      <c r="D274" t="s">
        <v>1063</v>
      </c>
      <c r="E274" t="s">
        <v>569</v>
      </c>
      <c r="F274" s="4" t="s">
        <v>1336</v>
      </c>
    </row>
    <row r="275" spans="1:6" x14ac:dyDescent="0.2">
      <c r="A275">
        <v>2218</v>
      </c>
      <c r="B275" t="s">
        <v>1064</v>
      </c>
      <c r="C275" t="s">
        <v>1065</v>
      </c>
      <c r="D275" t="s">
        <v>1066</v>
      </c>
      <c r="E275" t="s">
        <v>396</v>
      </c>
    </row>
    <row r="276" spans="1:6" x14ac:dyDescent="0.2">
      <c r="A276">
        <v>495218</v>
      </c>
      <c r="B276" t="s">
        <v>1067</v>
      </c>
      <c r="C276" t="s">
        <v>1068</v>
      </c>
      <c r="D276" t="s">
        <v>1069</v>
      </c>
      <c r="E276" t="s">
        <v>461</v>
      </c>
    </row>
    <row r="277" spans="1:6" x14ac:dyDescent="0.2">
      <c r="A277">
        <v>71218</v>
      </c>
      <c r="B277" t="s">
        <v>1070</v>
      </c>
      <c r="C277" t="s">
        <v>1071</v>
      </c>
      <c r="D277" t="s">
        <v>1072</v>
      </c>
      <c r="E277" t="s">
        <v>461</v>
      </c>
    </row>
    <row r="278" spans="1:6" x14ac:dyDescent="0.2">
      <c r="A278">
        <v>219</v>
      </c>
      <c r="B278" t="s">
        <v>1073</v>
      </c>
      <c r="C278" t="s">
        <v>1074</v>
      </c>
      <c r="D278" t="s">
        <v>1063</v>
      </c>
      <c r="E278" t="s">
        <v>569</v>
      </c>
      <c r="F278" s="4" t="s">
        <v>1336</v>
      </c>
    </row>
    <row r="279" spans="1:6" x14ac:dyDescent="0.2">
      <c r="A279">
        <v>71219</v>
      </c>
      <c r="B279" t="s">
        <v>1075</v>
      </c>
      <c r="C279" t="s">
        <v>1076</v>
      </c>
      <c r="D279" t="s">
        <v>1072</v>
      </c>
      <c r="E279" t="s">
        <v>461</v>
      </c>
    </row>
    <row r="280" spans="1:6" x14ac:dyDescent="0.2">
      <c r="A280">
        <v>2219</v>
      </c>
      <c r="B280" t="s">
        <v>1077</v>
      </c>
      <c r="C280" t="s">
        <v>1078</v>
      </c>
      <c r="D280" t="s">
        <v>1066</v>
      </c>
      <c r="E280" t="s">
        <v>396</v>
      </c>
    </row>
    <row r="281" spans="1:6" x14ac:dyDescent="0.2">
      <c r="A281">
        <v>495219</v>
      </c>
      <c r="B281" t="s">
        <v>1079</v>
      </c>
      <c r="C281" t="s">
        <v>1080</v>
      </c>
      <c r="D281" t="s">
        <v>1069</v>
      </c>
      <c r="E281" t="s">
        <v>461</v>
      </c>
    </row>
    <row r="282" spans="1:6" x14ac:dyDescent="0.2">
      <c r="A282">
        <v>240</v>
      </c>
      <c r="B282" t="s">
        <v>981</v>
      </c>
      <c r="C282" t="s">
        <v>1081</v>
      </c>
      <c r="D282" t="s">
        <v>981</v>
      </c>
      <c r="E282" t="s">
        <v>569</v>
      </c>
      <c r="F282" s="4" t="s">
        <v>1336</v>
      </c>
    </row>
    <row r="283" spans="1:6" x14ac:dyDescent="0.2">
      <c r="A283">
        <v>429240</v>
      </c>
      <c r="B283" t="s">
        <v>983</v>
      </c>
      <c r="C283" t="s">
        <v>984</v>
      </c>
      <c r="D283" t="s">
        <v>983</v>
      </c>
      <c r="E283" t="s">
        <v>396</v>
      </c>
      <c r="F283" s="4" t="s">
        <v>1336</v>
      </c>
    </row>
    <row r="284" spans="1:6" x14ac:dyDescent="0.2">
      <c r="A284">
        <v>598240</v>
      </c>
      <c r="B284" t="s">
        <v>985</v>
      </c>
      <c r="C284" t="s">
        <v>986</v>
      </c>
      <c r="D284" t="s">
        <v>987</v>
      </c>
      <c r="E284" t="s">
        <v>461</v>
      </c>
      <c r="F284" s="4" t="s">
        <v>1336</v>
      </c>
    </row>
    <row r="285" spans="1:6" x14ac:dyDescent="0.2">
      <c r="A285">
        <v>241</v>
      </c>
      <c r="B285" t="s">
        <v>1002</v>
      </c>
      <c r="C285" t="s">
        <v>1082</v>
      </c>
      <c r="D285" t="s">
        <v>1002</v>
      </c>
      <c r="E285" t="s">
        <v>569</v>
      </c>
      <c r="F285" s="4" t="s">
        <v>1336</v>
      </c>
    </row>
    <row r="286" spans="1:6" x14ac:dyDescent="0.2">
      <c r="A286">
        <v>73241</v>
      </c>
      <c r="B286" t="s">
        <v>1004</v>
      </c>
      <c r="C286" t="s">
        <v>1005</v>
      </c>
      <c r="D286" t="s">
        <v>1006</v>
      </c>
      <c r="E286" t="s">
        <v>461</v>
      </c>
      <c r="F286" s="4" t="s">
        <v>1336</v>
      </c>
    </row>
    <row r="287" spans="1:6" x14ac:dyDescent="0.2">
      <c r="A287">
        <v>494241</v>
      </c>
      <c r="B287" t="s">
        <v>1007</v>
      </c>
      <c r="C287" t="s">
        <v>1008</v>
      </c>
      <c r="D287" t="s">
        <v>1009</v>
      </c>
      <c r="E287" t="s">
        <v>461</v>
      </c>
      <c r="F287" s="4" t="s">
        <v>1336</v>
      </c>
    </row>
    <row r="288" spans="1:6" x14ac:dyDescent="0.2">
      <c r="A288">
        <v>242</v>
      </c>
      <c r="B288" t="s">
        <v>1083</v>
      </c>
      <c r="C288" t="s">
        <v>1084</v>
      </c>
      <c r="D288" t="s">
        <v>1083</v>
      </c>
      <c r="E288" t="s">
        <v>569</v>
      </c>
      <c r="F288" s="4" t="s">
        <v>1336</v>
      </c>
    </row>
    <row r="289" spans="1:6" x14ac:dyDescent="0.2">
      <c r="A289">
        <v>1242</v>
      </c>
      <c r="B289" t="s">
        <v>1085</v>
      </c>
      <c r="C289" t="s">
        <v>1086</v>
      </c>
      <c r="D289" t="s">
        <v>1085</v>
      </c>
      <c r="E289" t="s">
        <v>396</v>
      </c>
      <c r="F289" s="4" t="s">
        <v>1336</v>
      </c>
    </row>
    <row r="290" spans="1:6" x14ac:dyDescent="0.2">
      <c r="A290">
        <v>73242</v>
      </c>
      <c r="B290" t="s">
        <v>1087</v>
      </c>
      <c r="C290" t="s">
        <v>1088</v>
      </c>
      <c r="D290" t="s">
        <v>1089</v>
      </c>
      <c r="E290" t="s">
        <v>461</v>
      </c>
      <c r="F290" s="4" t="s">
        <v>1336</v>
      </c>
    </row>
    <row r="291" spans="1:6" x14ac:dyDescent="0.2">
      <c r="A291">
        <v>243</v>
      </c>
      <c r="B291" t="s">
        <v>1090</v>
      </c>
      <c r="C291" t="s">
        <v>1091</v>
      </c>
      <c r="D291" t="s">
        <v>1090</v>
      </c>
      <c r="E291" t="s">
        <v>569</v>
      </c>
      <c r="F291" s="4" t="s">
        <v>1336</v>
      </c>
    </row>
    <row r="292" spans="1:6" x14ac:dyDescent="0.2">
      <c r="A292">
        <v>494243</v>
      </c>
      <c r="B292" t="s">
        <v>1092</v>
      </c>
      <c r="C292" t="s">
        <v>1093</v>
      </c>
      <c r="D292" t="s">
        <v>1094</v>
      </c>
      <c r="E292" t="s">
        <v>461</v>
      </c>
      <c r="F292" s="4" t="s">
        <v>1336</v>
      </c>
    </row>
    <row r="293" spans="1:6" x14ac:dyDescent="0.2">
      <c r="A293">
        <v>428243</v>
      </c>
      <c r="B293" t="s">
        <v>1095</v>
      </c>
      <c r="C293" t="s">
        <v>1096</v>
      </c>
      <c r="D293" t="s">
        <v>1095</v>
      </c>
      <c r="E293" t="s">
        <v>396</v>
      </c>
      <c r="F293" s="4" t="s">
        <v>1336</v>
      </c>
    </row>
    <row r="294" spans="1:6" x14ac:dyDescent="0.2">
      <c r="A294">
        <v>244</v>
      </c>
      <c r="B294" t="s">
        <v>1097</v>
      </c>
      <c r="C294" t="s">
        <v>1098</v>
      </c>
      <c r="D294" t="s">
        <v>729</v>
      </c>
      <c r="E294" t="s">
        <v>569</v>
      </c>
      <c r="F294" s="4" t="s">
        <v>1336</v>
      </c>
    </row>
    <row r="295" spans="1:6" x14ac:dyDescent="0.2">
      <c r="A295">
        <v>301244</v>
      </c>
      <c r="B295" t="s">
        <v>1099</v>
      </c>
      <c r="C295" t="s">
        <v>1100</v>
      </c>
      <c r="D295" t="s">
        <v>1101</v>
      </c>
      <c r="E295" t="s">
        <v>396</v>
      </c>
      <c r="F295" s="4" t="s">
        <v>1336</v>
      </c>
    </row>
    <row r="296" spans="1:6" x14ac:dyDescent="0.2">
      <c r="A296">
        <v>353244</v>
      </c>
      <c r="B296" t="s">
        <v>1102</v>
      </c>
      <c r="C296" t="s">
        <v>1103</v>
      </c>
      <c r="D296" t="s">
        <v>1104</v>
      </c>
      <c r="E296" t="s">
        <v>461</v>
      </c>
      <c r="F296" s="4" t="s">
        <v>1336</v>
      </c>
    </row>
    <row r="297" spans="1:6" x14ac:dyDescent="0.2">
      <c r="A297">
        <v>499244</v>
      </c>
      <c r="B297" t="s">
        <v>1105</v>
      </c>
      <c r="C297" t="s">
        <v>1106</v>
      </c>
      <c r="D297" t="s">
        <v>1107</v>
      </c>
      <c r="E297" t="s">
        <v>461</v>
      </c>
      <c r="F297" s="4" t="s">
        <v>1336</v>
      </c>
    </row>
    <row r="298" spans="1:6" x14ac:dyDescent="0.2">
      <c r="A298">
        <v>5244</v>
      </c>
      <c r="B298" t="s">
        <v>1108</v>
      </c>
      <c r="C298" t="s">
        <v>1109</v>
      </c>
      <c r="D298" t="s">
        <v>741</v>
      </c>
      <c r="E298" t="s">
        <v>396</v>
      </c>
      <c r="F298" s="4" t="s">
        <v>1335</v>
      </c>
    </row>
    <row r="299" spans="1:6" x14ac:dyDescent="0.2">
      <c r="A299">
        <v>245</v>
      </c>
      <c r="B299" t="s">
        <v>1110</v>
      </c>
      <c r="C299" t="s">
        <v>1111</v>
      </c>
      <c r="D299" t="s">
        <v>729</v>
      </c>
      <c r="E299" t="s">
        <v>569</v>
      </c>
      <c r="F299" s="4" t="s">
        <v>1336</v>
      </c>
    </row>
    <row r="300" spans="1:6" x14ac:dyDescent="0.2">
      <c r="A300">
        <v>311245</v>
      </c>
      <c r="B300" t="s">
        <v>1112</v>
      </c>
      <c r="C300" t="s">
        <v>1113</v>
      </c>
      <c r="D300" t="s">
        <v>1114</v>
      </c>
      <c r="E300" t="s">
        <v>396</v>
      </c>
      <c r="F300" s="4" t="s">
        <v>1336</v>
      </c>
    </row>
    <row r="301" spans="1:6" x14ac:dyDescent="0.2">
      <c r="A301">
        <v>353245</v>
      </c>
      <c r="B301" t="s">
        <v>1115</v>
      </c>
      <c r="C301" t="s">
        <v>1116</v>
      </c>
      <c r="D301" t="s">
        <v>1104</v>
      </c>
      <c r="E301" t="s">
        <v>461</v>
      </c>
      <c r="F301" s="4" t="s">
        <v>1336</v>
      </c>
    </row>
    <row r="302" spans="1:6" x14ac:dyDescent="0.2">
      <c r="A302">
        <v>499245</v>
      </c>
      <c r="B302" t="s">
        <v>1117</v>
      </c>
      <c r="C302" t="s">
        <v>1118</v>
      </c>
      <c r="D302" t="s">
        <v>1107</v>
      </c>
      <c r="E302" t="s">
        <v>461</v>
      </c>
      <c r="F302" s="4" t="s">
        <v>1336</v>
      </c>
    </row>
    <row r="303" spans="1:6" x14ac:dyDescent="0.2">
      <c r="A303">
        <v>6245</v>
      </c>
      <c r="B303" t="s">
        <v>1119</v>
      </c>
      <c r="C303" t="s">
        <v>1120</v>
      </c>
      <c r="D303" t="s">
        <v>1121</v>
      </c>
      <c r="E303" t="s">
        <v>396</v>
      </c>
      <c r="F303" s="4" t="s">
        <v>1336</v>
      </c>
    </row>
    <row r="304" spans="1:6" x14ac:dyDescent="0.2">
      <c r="A304">
        <v>301</v>
      </c>
      <c r="B304" t="s">
        <v>1122</v>
      </c>
      <c r="C304" t="s">
        <v>1123</v>
      </c>
      <c r="D304" t="s">
        <v>886</v>
      </c>
      <c r="E304" t="s">
        <v>396</v>
      </c>
      <c r="F304" s="4" t="s">
        <v>1333</v>
      </c>
    </row>
    <row r="305" spans="1:6" x14ac:dyDescent="0.2">
      <c r="A305">
        <v>311</v>
      </c>
      <c r="B305" t="s">
        <v>1124</v>
      </c>
      <c r="C305" t="s">
        <v>1125</v>
      </c>
      <c r="D305" t="s">
        <v>398</v>
      </c>
      <c r="E305" t="s">
        <v>396</v>
      </c>
      <c r="F305" s="4" t="s">
        <v>1333</v>
      </c>
    </row>
    <row r="306" spans="1:6" x14ac:dyDescent="0.2">
      <c r="A306">
        <v>353</v>
      </c>
      <c r="B306" t="s">
        <v>464</v>
      </c>
      <c r="C306" t="s">
        <v>1130</v>
      </c>
      <c r="D306" t="s">
        <v>465</v>
      </c>
      <c r="E306" t="s">
        <v>461</v>
      </c>
      <c r="F306" s="4" t="s">
        <v>1336</v>
      </c>
    </row>
    <row r="307" spans="1:6" x14ac:dyDescent="0.2">
      <c r="A307">
        <v>499245</v>
      </c>
      <c r="B307" t="s">
        <v>1117</v>
      </c>
      <c r="C307" t="s">
        <v>1118</v>
      </c>
      <c r="D307" t="s">
        <v>1107</v>
      </c>
      <c r="E307" t="s">
        <v>461</v>
      </c>
    </row>
    <row r="308" spans="1:6" x14ac:dyDescent="0.2">
      <c r="A308">
        <v>6245</v>
      </c>
      <c r="B308" t="s">
        <v>1119</v>
      </c>
      <c r="C308" t="s">
        <v>1120</v>
      </c>
      <c r="D308" t="s">
        <v>1121</v>
      </c>
      <c r="E308" t="s">
        <v>396</v>
      </c>
    </row>
    <row r="309" spans="1:6" x14ac:dyDescent="0.2">
      <c r="A309">
        <v>301</v>
      </c>
      <c r="B309" t="s">
        <v>1122</v>
      </c>
      <c r="C309" t="s">
        <v>1123</v>
      </c>
      <c r="D309" t="s">
        <v>886</v>
      </c>
      <c r="E309" t="s">
        <v>396</v>
      </c>
    </row>
    <row r="310" spans="1:6" x14ac:dyDescent="0.2">
      <c r="A310">
        <v>311</v>
      </c>
      <c r="B310" t="s">
        <v>1124</v>
      </c>
      <c r="C310" t="s">
        <v>1125</v>
      </c>
      <c r="D310" t="s">
        <v>398</v>
      </c>
      <c r="E310" t="s">
        <v>396</v>
      </c>
    </row>
    <row r="311" spans="1:6" x14ac:dyDescent="0.2">
      <c r="A311">
        <v>312</v>
      </c>
      <c r="B311" t="s">
        <v>1126</v>
      </c>
      <c r="C311" t="s">
        <v>1127</v>
      </c>
      <c r="D311" t="s">
        <v>903</v>
      </c>
      <c r="E311" t="s">
        <v>396</v>
      </c>
    </row>
    <row r="312" spans="1:6" x14ac:dyDescent="0.2">
      <c r="A312">
        <v>313</v>
      </c>
      <c r="B312" t="s">
        <v>1128</v>
      </c>
      <c r="C312" t="s">
        <v>1129</v>
      </c>
      <c r="D312" t="s">
        <v>896</v>
      </c>
      <c r="E312" t="s">
        <v>396</v>
      </c>
    </row>
    <row r="313" spans="1:6" x14ac:dyDescent="0.2">
      <c r="A313">
        <v>353</v>
      </c>
      <c r="B313" t="s">
        <v>464</v>
      </c>
      <c r="C313" t="s">
        <v>1130</v>
      </c>
      <c r="D313" t="s">
        <v>465</v>
      </c>
      <c r="E313" t="s">
        <v>461</v>
      </c>
    </row>
  </sheetData>
  <phoneticPr fontId="2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18</vt:i4>
      </vt:variant>
    </vt:vector>
  </HeadingPairs>
  <TitlesOfParts>
    <vt:vector size="28" baseType="lpstr">
      <vt:lpstr>基礎データ【必ず入力してください】</vt:lpstr>
      <vt:lpstr>申込書（個人種目）</vt:lpstr>
      <vt:lpstr>申込書（リレー種目）</vt:lpstr>
      <vt:lpstr>参加料等金額</vt:lpstr>
      <vt:lpstr>自由シート</vt:lpstr>
      <vt:lpstr>kyougisha転記用</vt:lpstr>
      <vt:lpstr>relay転記用</vt:lpstr>
      <vt:lpstr>(リスト)</vt:lpstr>
      <vt:lpstr>(種目・作業用)</vt:lpstr>
      <vt:lpstr>(種目資料・作業用)</vt:lpstr>
      <vt:lpstr>'(種目・作業用)'!Print_Area</vt:lpstr>
      <vt:lpstr>基礎データ【必ず入力してください】!Print_Area</vt:lpstr>
      <vt:lpstr>参加料等金額!Print_Area</vt:lpstr>
      <vt:lpstr>'申込書（リレー種目）'!Print_Area</vt:lpstr>
      <vt:lpstr>'申込書（個人種目）'!Print_Area</vt:lpstr>
      <vt:lpstr>チーム名</vt:lpstr>
      <vt:lpstr>リレー種目</vt:lpstr>
      <vt:lpstr>一般・大学</vt:lpstr>
      <vt:lpstr>学年</vt:lpstr>
      <vt:lpstr>区分性別</vt:lpstr>
      <vt:lpstr>県</vt:lpstr>
      <vt:lpstr>高校</vt:lpstr>
      <vt:lpstr>種目</vt:lpstr>
      <vt:lpstr>所属</vt:lpstr>
      <vt:lpstr>女</vt:lpstr>
      <vt:lpstr>性別</vt:lpstr>
      <vt:lpstr>男</vt:lpstr>
      <vt:lpstr>中学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YRK14</dc:creator>
  <cp:lastModifiedBy>鈴木美由紀</cp:lastModifiedBy>
  <cp:lastPrinted>2025-09-11T02:21:02Z</cp:lastPrinted>
  <dcterms:created xsi:type="dcterms:W3CDTF">2015-11-12T01:11:30Z</dcterms:created>
  <dcterms:modified xsi:type="dcterms:W3CDTF">2025-09-17T00:49:45Z</dcterms:modified>
</cp:coreProperties>
</file>